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8295" tabRatio="820" activeTab="11"/>
  </bookViews>
  <sheets>
    <sheet name="АПП - посещ." sheetId="1" r:id="rId1"/>
    <sheet name="Дисп. Взр." sheetId="2" r:id="rId2"/>
    <sheet name="Дети дисп." sheetId="3" r:id="rId3"/>
    <sheet name="проф. взр." sheetId="4" r:id="rId4"/>
    <sheet name="проф. дети" sheetId="5" r:id="rId5"/>
    <sheet name="обращ." sheetId="6" r:id="rId6"/>
    <sheet name="неотложная" sheetId="7" r:id="rId7"/>
    <sheet name="стац." sheetId="8" r:id="rId8"/>
    <sheet name="ВМП" sheetId="9" r:id="rId9"/>
    <sheet name="СЗП" sheetId="10" r:id="rId10"/>
    <sheet name="диализ" sheetId="11" r:id="rId11"/>
    <sheet name="скорая" sheetId="12" r:id="rId12"/>
    <sheet name="МРТ и КТ, услуги" sheetId="13" r:id="rId13"/>
  </sheets>
  <definedNames>
    <definedName name="__MAIN__">#REF!</definedName>
    <definedName name="__qImplementationOfTheVolumeOnTheProgramOMS__">#REF!</definedName>
    <definedName name="__qList_Categories_of_LPU_2__">#REF!</definedName>
    <definedName name="__RxMemoryData1__">#REF!</definedName>
  </definedNames>
  <calcPr fullCalcOnLoad="1"/>
</workbook>
</file>

<file path=xl/comments10.xml><?xml version="1.0" encoding="utf-8"?>
<comments xmlns="http://schemas.openxmlformats.org/spreadsheetml/2006/main">
  <authors>
    <author>Татьяна</author>
  </authors>
  <commentList>
    <comment ref="A19" authorId="0">
      <text>
        <r>
          <rPr>
            <b/>
            <sz val="8"/>
            <rFont val="Tahoma"/>
            <family val="2"/>
          </rPr>
          <t>Татьяна: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<sst xmlns="http://schemas.openxmlformats.org/spreadsheetml/2006/main" count="575" uniqueCount="155">
  <si>
    <t>Итого</t>
  </si>
  <si>
    <t>Наименование ЛПУ</t>
  </si>
  <si>
    <t>Итого по республике</t>
  </si>
  <si>
    <t>1 квартал</t>
  </si>
  <si>
    <t>2 квартал</t>
  </si>
  <si>
    <t>3 квартал</t>
  </si>
  <si>
    <t>4 квартал</t>
  </si>
  <si>
    <t xml:space="preserve">БУ РК "Городская поликлиника"                                                                                                                            </t>
  </si>
  <si>
    <t xml:space="preserve">БУ РК "Приютненская РБ"                                                                                                                                </t>
  </si>
  <si>
    <t xml:space="preserve">БУ РК "Городовиковская РБ"                                                                                                                            </t>
  </si>
  <si>
    <t xml:space="preserve">БУ РК "Ики-Бурульская РБ"                                                                                                                             </t>
  </si>
  <si>
    <t xml:space="preserve">БУ РК "Кетченеровская РБ"                                                                                                                             </t>
  </si>
  <si>
    <t xml:space="preserve">БУ РК "Сарпинская РБ"                                                                                                                                 </t>
  </si>
  <si>
    <t xml:space="preserve">БУ РК "Юстинская РБ"                                                                                                                                  </t>
  </si>
  <si>
    <t xml:space="preserve">БУ РК "Яшалтинская РБ"                                                                                                                                </t>
  </si>
  <si>
    <t xml:space="preserve">БУ РК "Лаганская РБ"                                                                                                                                    </t>
  </si>
  <si>
    <t xml:space="preserve">БУ РК "Малодербетовская РБ"                                                                                                                             </t>
  </si>
  <si>
    <t xml:space="preserve">БУ РК "Октябрьская РБ"                                                                                                                                  </t>
  </si>
  <si>
    <t xml:space="preserve">БУ РК "Черноземельская РБ им.У.Душана"                                                                                                                  </t>
  </si>
  <si>
    <t xml:space="preserve">БУ РК "Яшкульская РБ"                                                                                                                                   </t>
  </si>
  <si>
    <t>БУ РК "Ики-Бурульская РБ"</t>
  </si>
  <si>
    <t>БУ РК "Кетченеровская РБ"</t>
  </si>
  <si>
    <t>БУ РК "Сарпинская РБ"</t>
  </si>
  <si>
    <t>БУ РК "Юстинская РБ"</t>
  </si>
  <si>
    <t>БУ РК "Малодербетовская РБ"</t>
  </si>
  <si>
    <t>БУ РК "Октябрьская РБ"</t>
  </si>
  <si>
    <t>БУ РК "Яшкульская РБ"</t>
  </si>
  <si>
    <t>БУ РК "РОД им. Э. С. Тимошкаевой"</t>
  </si>
  <si>
    <t>БУ РК "РБ им. П. П. Жемчуева"</t>
  </si>
  <si>
    <t>БУ РК "РЦСВМП"</t>
  </si>
  <si>
    <t>БУ РК "Станция Скорой МП"</t>
  </si>
  <si>
    <t>ИТОГО</t>
  </si>
  <si>
    <t>1квартал</t>
  </si>
  <si>
    <t>4квартал</t>
  </si>
  <si>
    <t>2квартал</t>
  </si>
  <si>
    <t>3квартал</t>
  </si>
  <si>
    <t>итого:</t>
  </si>
  <si>
    <t>наименование МО</t>
  </si>
  <si>
    <t>БУ РК Городовиковская РБ</t>
  </si>
  <si>
    <t>БУ РК "Лаганская РБ"</t>
  </si>
  <si>
    <t>БУ РКУ "Приютненская РБ"</t>
  </si>
  <si>
    <t>БУ РК "Черноземельская РБ им. У. Душана"</t>
  </si>
  <si>
    <t>БУ РК "Яшалтинская РБ"</t>
  </si>
  <si>
    <t>БУ РК "РГВВ"</t>
  </si>
  <si>
    <t>ФКУЗ МСЧ МВД Росии по РК"</t>
  </si>
  <si>
    <t>БУ РК "Городская поликлиника"</t>
  </si>
  <si>
    <t>БУ РК "РОД им. Тимошкаевой Э. С,"</t>
  </si>
  <si>
    <t>ФКУЗ МСЧ МВД России по РК</t>
  </si>
  <si>
    <t>АУ РК "РСП"</t>
  </si>
  <si>
    <t>ООО "КНЦ"</t>
  </si>
  <si>
    <t>БУ РК "РЦСВМП № 2 Сулда"</t>
  </si>
  <si>
    <t>январь</t>
  </si>
  <si>
    <t>№</t>
  </si>
  <si>
    <t>всего</t>
  </si>
  <si>
    <t>Высокотехнологичная МП - номер группы</t>
  </si>
  <si>
    <t>БУ РК "ПЦ им. О. А. Шунгаевой"</t>
  </si>
  <si>
    <t>БУ РК "РДМЦ"</t>
  </si>
  <si>
    <t>Процедуры Диализа</t>
  </si>
  <si>
    <t>всего:</t>
  </si>
  <si>
    <t>Итого:</t>
  </si>
  <si>
    <t>Перитонеальный диализ</t>
  </si>
  <si>
    <t>ВСЕГО:</t>
  </si>
  <si>
    <t>БУ РК "ГП"</t>
  </si>
  <si>
    <t>ЭФ № 1 ООО "СКНЦ" - Дневной стационар</t>
  </si>
  <si>
    <t>ООО "КНЦ" - Дневной стационар</t>
  </si>
  <si>
    <t>ЭФ № 1 ООО "СКНЦ" - Поликлиника</t>
  </si>
  <si>
    <t>ООО "КНЦ" - Поликлиника</t>
  </si>
  <si>
    <t>ИТОГО:</t>
  </si>
  <si>
    <t>ФГБОУ ВПО "КалмГУ"</t>
  </si>
  <si>
    <t>ООО "Первая детская стоматология"</t>
  </si>
  <si>
    <t>ООО "Детский комплекс Надежда"</t>
  </si>
  <si>
    <t>ООО "Волгоградский медицинский центр эндохирургии и литотрипсии"</t>
  </si>
  <si>
    <t>5 группа</t>
  </si>
  <si>
    <t>12 группа</t>
  </si>
  <si>
    <t>35 группа</t>
  </si>
  <si>
    <t>36 группа</t>
  </si>
  <si>
    <t>БУ РК "РБ им. П. П. Жемчуева" - Стационар</t>
  </si>
  <si>
    <t>Гемодиализ интермиттирующий высокопоточный</t>
  </si>
  <si>
    <t>КФ ООО ВТБ МС</t>
  </si>
  <si>
    <t>ЭФ  № 1 ООО "СКНЦ"</t>
  </si>
  <si>
    <t>БУ РК "ПЦ  им. О. А. Шунгаевой"</t>
  </si>
  <si>
    <t>ООО "Стоматологическая клиника Элисдент"</t>
  </si>
  <si>
    <t>14 группа</t>
  </si>
  <si>
    <t>33 группа</t>
  </si>
  <si>
    <t>34 группа</t>
  </si>
  <si>
    <t>37 группа</t>
  </si>
  <si>
    <t>ООО "ЭКО Центр"</t>
  </si>
  <si>
    <t>ЭФ № 1 ООО "СКНЦ"</t>
  </si>
  <si>
    <t>БУ РК "ССМП"</t>
  </si>
  <si>
    <t>Наименование МО</t>
  </si>
  <si>
    <t xml:space="preserve">Гемодиафильтрация </t>
  </si>
  <si>
    <t>ООО "КВТМГ г. Элиста"</t>
  </si>
  <si>
    <t>ООО "Центр флебологии и проктологии проф. С. И. Ларина"</t>
  </si>
  <si>
    <t>ООО "Дентал плюс"</t>
  </si>
  <si>
    <t>40 группа</t>
  </si>
  <si>
    <t>ООО "Геном Волга"</t>
  </si>
  <si>
    <t>Гемодиафильтрация</t>
  </si>
  <si>
    <t>Гемодиализ продолжительный</t>
  </si>
  <si>
    <t>Гемофильтрация крови продолжительная</t>
  </si>
  <si>
    <t>Гемодиафильтрация продолжительная</t>
  </si>
  <si>
    <t>Селективная гемосорбция липополисахаридов</t>
  </si>
  <si>
    <t>Плазмофильтрация каскадная</t>
  </si>
  <si>
    <t>СВОД по РК</t>
  </si>
  <si>
    <t>Покваратальное распределение  объемов стационарной помощи на 2020 год между медицинскими организациями (случаи госпитализации), без высокотехнлогичной медицинской помощи</t>
  </si>
  <si>
    <t>Покваратальное распределение объемов высокотехнологичной медицинской помощи  на 2020  год  (случаи госпитализации) по БУ РК "РБ им. П. П. Жемчуева"</t>
  </si>
  <si>
    <t>Покваратальное распределение объемов высокотехнологичной медицинской помощи  на 2020 год  (случаи госпитализации) по ООО "КВТМГ г. Элиста"</t>
  </si>
  <si>
    <t>16 группа</t>
  </si>
  <si>
    <t>17 группа</t>
  </si>
  <si>
    <t>28 группа</t>
  </si>
  <si>
    <t>38 группа</t>
  </si>
  <si>
    <t>39 группа</t>
  </si>
  <si>
    <t>43 группа</t>
  </si>
  <si>
    <t>48 группа</t>
  </si>
  <si>
    <t>50 группа</t>
  </si>
  <si>
    <t xml:space="preserve">Покваратальное распределение объемов высокотехнологичной медицинской помощи  на 2020 год  (случаи госпитализации)  между медицинскими организациями </t>
  </si>
  <si>
    <t>ООО "Хавен"</t>
  </si>
  <si>
    <t>Покваратальное распределение объемов стационарозамещающей медицинской помощи на 2020  год между  медицинскими организациями (случаи лечения)</t>
  </si>
  <si>
    <t>Ультрафильтрация продленная</t>
  </si>
  <si>
    <t>Покваратальное распределение объемов заместительной почечной терапии на 2020 год между  медицинскими организациями (услуги диализа)</t>
  </si>
  <si>
    <t>Покваратальное распределение объемов амбулаторно-поликлинической помощи на 2020  год между  медицинскими организациями (посещения с профилактическими и иными  целями)</t>
  </si>
  <si>
    <t>Поквартальное распределение   случаев Диспансеризации определенных групп взрослого населения  на 2020 год между  МО</t>
  </si>
  <si>
    <t>Поквартальное распределение  случаев Диспансеризации пребывающих в стационарных учреждениях детей-сирот и детей, находящихся в трудной жизненной ситуации, на 2020 год между  МО</t>
  </si>
  <si>
    <t>Поквартальное распределение  случаев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 или патронатную семью на 2020 год между  МО</t>
  </si>
  <si>
    <t>Поквартальное распределение  случаев Профилактических осмотров взрослого населения на 2020  год между МО</t>
  </si>
  <si>
    <t>Поквартальное распределение профилактических медицинских осмотров несовершеннолетних между МО на 2020 год</t>
  </si>
  <si>
    <t>Покваратальное распределение  объемов амбулаторно-поликлинической помощи на 2020 год между медицинскими организациями (обращения по заболеваниям)</t>
  </si>
  <si>
    <t>Покваратальное распределение  объемов  амбулаторно-поликлинической помощи на 2020 год между медицинскими организациями (посещения по неотложной помощи)</t>
  </si>
  <si>
    <t>Покваратальное распределение объемов  скорой медицинской помощи на 2020  год между  медицинскими организациями (вызовы)</t>
  </si>
  <si>
    <t>Покваратальное распределение объемов  проведения КТ исследований на 2020  год  между медицинскими организациями</t>
  </si>
  <si>
    <t xml:space="preserve">Покваратальное распределение объемов  оказания медицинской помощи с использованием телемедицинских технологий  на 2020  год  между медицинскими организациями </t>
  </si>
  <si>
    <t>Покваратальное распределение объемов  проведения МРТ на 2020 год  по БУ РК "РБ им. П. П. Жемчуева"</t>
  </si>
  <si>
    <t>БУ РК "Республиканская больница им. П.П.Жемчуева"</t>
  </si>
  <si>
    <t>БУ РК "Городовиковская РБ"</t>
  </si>
  <si>
    <t>БУ РК "Приютненская РБ"</t>
  </si>
  <si>
    <t>БУ РК "Черноземельская РБ им.У.Душана"</t>
  </si>
  <si>
    <t xml:space="preserve">БУ РК "Республиканский детский медицинский центр" </t>
  </si>
  <si>
    <t>Покваратальное распределение объемов  ультразвуковых ииследований сердечно - сосудистой   на 2020  год  между медицинскими организациями (без учета объемов в рамках 2-ого этапа Диспансеризации определенных групп взрослого населения)</t>
  </si>
  <si>
    <t>Покваратальное распределение объемов  эндоскопических диагностических исследований   на 2020  год  между медицинскими организациями  (без учета объемов в рамках 2-ого этапа Диспансеризации определенных групп взрослого населения)</t>
  </si>
  <si>
    <t xml:space="preserve">Покваратальное распределение объемов  ультразвуковых ииследований сердечно - сосудистой  в рамках 2-ого этапа диспансеризации определенных групп взрослого населения  на 2020  год  между медицинскими организациями </t>
  </si>
  <si>
    <t xml:space="preserve">Покваратальное распределение объемов  эндоскопических диагностических исследований  в рамках 2-ого этапа диспансеризации определенных групп взрослого населения  на 2020  год  между медицинскими организациями </t>
  </si>
  <si>
    <t xml:space="preserve">Покваратальное распределение объемов  гистологических исследований с целью выявления онкологических заболеваний  на 2020  год по БУ РК "РБ им. П. П. Жемчуева" </t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</si>
  <si>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 к Решению Комиссии по разработке ТП ОМС от 01/04/20г. №6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</si>
  <si>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2 к Решению Комиссии по разработке ТП ОМС от 01/04/20г. № 6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</si>
  <si>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3 к Решению Комиссии по разработке ТП ОМС от 01.04.20г. № 6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</si>
  <si>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4 к Решению Комиссии по разработке ТП ОМС от 01/04.20г. № 6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</si>
  <si>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5 к Решению Комиссии по разработке ТП ОМС от 01/04.20. № 6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</si>
  <si>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6 к Решению Комиссии по разработке ТП ОМС от 01/04.20г. № 6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</si>
  <si>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7 к Решению Комиссии по разработке ТП ОМС от 01/04.20г. № 6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</si>
  <si>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8 к Решению Комиссии по разработке ТП ОМС от 01.04.20г. № 6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</si>
  <si>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9 к Решению Комиссии по разработке ТП ОМС от 01.04.20г. № 6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</si>
  <si>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10 к Решению Комиссии по разработке ТП ОМС от 01.04.20г. № 6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</si>
  <si>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11 к Решению Комиссии по разработке ТП ОМС от 01.04.20г. № 6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</si>
  <si>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12 к Решению Комиссии по разработке ТП ОМС от 01.04.20г. № 6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</si>
  <si>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13 к Решению Комиссии по разработке ТП ОМС от 01.04.20г. № 6</t>
    </r>
  </si>
  <si>
    <t xml:space="preserve">Покваратальное распределение объемов  тестирования групп риска на выявление новой коронавирусной инфекции  на 2020  год  по БУ РК "РЦСВМП"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</si>
</sst>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2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i/>
      <sz val="10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Calibri"/>
      <family val="2"/>
    </font>
    <font>
      <sz val="14"/>
      <color rgb="FF000000"/>
      <name val="Calibri"/>
      <family val="2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57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58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7" fillId="0" borderId="0" xfId="0" applyFont="1" applyFill="1" applyAlignment="1">
      <alignment horizontal="center" wrapText="1"/>
    </xf>
    <xf numFmtId="0" fontId="5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60" fillId="0" borderId="0" xfId="0" applyFont="1" applyFill="1" applyAlignment="1">
      <alignment wrapText="1"/>
    </xf>
    <xf numFmtId="0" fontId="60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center" wrapText="1"/>
    </xf>
    <xf numFmtId="3" fontId="60" fillId="0" borderId="10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3" fontId="60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60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60" fillId="0" borderId="13" xfId="0" applyFont="1" applyFill="1" applyBorder="1" applyAlignment="1">
      <alignment horizontal="center" wrapText="1"/>
    </xf>
    <xf numFmtId="0" fontId="61" fillId="0" borderId="0" xfId="0" applyFont="1" applyFill="1" applyAlignment="1">
      <alignment/>
    </xf>
    <xf numFmtId="0" fontId="61" fillId="0" borderId="10" xfId="0" applyFont="1" applyFill="1" applyBorder="1" applyAlignment="1">
      <alignment horizontal="center"/>
    </xf>
    <xf numFmtId="1" fontId="61" fillId="0" borderId="10" xfId="0" applyNumberFormat="1" applyFont="1" applyFill="1" applyBorder="1" applyAlignment="1">
      <alignment wrapText="1"/>
    </xf>
    <xf numFmtId="0" fontId="61" fillId="0" borderId="10" xfId="0" applyFont="1" applyFill="1" applyBorder="1" applyAlignment="1">
      <alignment/>
    </xf>
    <xf numFmtId="0" fontId="62" fillId="0" borderId="10" xfId="0" applyFont="1" applyFill="1" applyBorder="1" applyAlignment="1">
      <alignment wrapText="1"/>
    </xf>
    <xf numFmtId="0" fontId="62" fillId="0" borderId="10" xfId="0" applyFont="1" applyFill="1" applyBorder="1" applyAlignment="1">
      <alignment horizontal="center"/>
    </xf>
    <xf numFmtId="0" fontId="62" fillId="0" borderId="0" xfId="0" applyFont="1" applyFill="1" applyAlignment="1">
      <alignment/>
    </xf>
    <xf numFmtId="3" fontId="60" fillId="0" borderId="0" xfId="0" applyNumberFormat="1" applyFont="1" applyFill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0" fontId="64" fillId="0" borderId="10" xfId="0" applyFont="1" applyFill="1" applyBorder="1" applyAlignment="1">
      <alignment horizontal="center" wrapText="1"/>
    </xf>
    <xf numFmtId="3" fontId="60" fillId="0" borderId="0" xfId="0" applyNumberFormat="1" applyFont="1" applyFill="1" applyAlignment="1">
      <alignment horizontal="center" wrapText="1"/>
    </xf>
    <xf numFmtId="0" fontId="65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5" fillId="0" borderId="10" xfId="0" applyFont="1" applyFill="1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61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0" fillId="0" borderId="10" xfId="0" applyFill="1" applyBorder="1" applyAlignment="1">
      <alignment wrapText="1"/>
    </xf>
    <xf numFmtId="0" fontId="60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left"/>
    </xf>
    <xf numFmtId="0" fontId="6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61" fillId="0" borderId="10" xfId="0" applyFont="1" applyFill="1" applyBorder="1" applyAlignment="1">
      <alignment wrapText="1"/>
    </xf>
    <xf numFmtId="0" fontId="60" fillId="0" borderId="0" xfId="0" applyFont="1" applyFill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60" fillId="0" borderId="13" xfId="0" applyFont="1" applyFill="1" applyBorder="1" applyAlignment="1">
      <alignment horizontal="center" wrapText="1"/>
    </xf>
    <xf numFmtId="3" fontId="66" fillId="0" borderId="10" xfId="0" applyNumberFormat="1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66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61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3" fillId="0" borderId="10" xfId="5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5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67" fillId="0" borderId="10" xfId="53" applyFont="1" applyBorder="1" applyAlignment="1">
      <alignment horizontal="center" vertical="center" wrapText="1"/>
      <protection/>
    </xf>
    <xf numFmtId="0" fontId="68" fillId="0" borderId="10" xfId="53" applyFont="1" applyFill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61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1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60" fillId="33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left"/>
    </xf>
    <xf numFmtId="0" fontId="65" fillId="0" borderId="1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left" wrapText="1"/>
    </xf>
    <xf numFmtId="0" fontId="65" fillId="33" borderId="0" xfId="0" applyFont="1" applyFill="1" applyAlignment="1">
      <alignment horizontal="right" wrapText="1"/>
    </xf>
    <xf numFmtId="0" fontId="65" fillId="0" borderId="10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60" fillId="0" borderId="17" xfId="0" applyFont="1" applyFill="1" applyBorder="1" applyAlignment="1">
      <alignment horizontal="center" vertical="center" wrapText="1"/>
    </xf>
    <xf numFmtId="3" fontId="60" fillId="0" borderId="12" xfId="0" applyNumberFormat="1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60" fillId="0" borderId="0" xfId="0" applyFont="1" applyFill="1" applyAlignment="1">
      <alignment horizontal="right" wrapText="1"/>
    </xf>
    <xf numFmtId="0" fontId="0" fillId="0" borderId="10" xfId="0" applyFill="1" applyBorder="1" applyAlignment="1">
      <alignment horizontal="center" wrapText="1"/>
    </xf>
    <xf numFmtId="0" fontId="60" fillId="0" borderId="18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wrapText="1"/>
    </xf>
    <xf numFmtId="0" fontId="61" fillId="0" borderId="12" xfId="0" applyFont="1" applyFill="1" applyBorder="1" applyAlignment="1">
      <alignment horizontal="center" wrapText="1"/>
    </xf>
    <xf numFmtId="0" fontId="60" fillId="0" borderId="19" xfId="0" applyFont="1" applyFill="1" applyBorder="1" applyAlignment="1">
      <alignment horizontal="left" vertical="center" wrapText="1"/>
    </xf>
    <xf numFmtId="0" fontId="60" fillId="0" borderId="17" xfId="0" applyFont="1" applyFill="1" applyBorder="1" applyAlignment="1">
      <alignment horizontal="left" vertical="center" wrapText="1"/>
    </xf>
    <xf numFmtId="0" fontId="60" fillId="0" borderId="0" xfId="0" applyFont="1" applyFill="1" applyAlignment="1">
      <alignment horizontal="center" wrapText="1"/>
    </xf>
    <xf numFmtId="0" fontId="6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left" wrapText="1"/>
    </xf>
    <xf numFmtId="0" fontId="48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8" fillId="0" borderId="20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 wrapText="1"/>
    </xf>
    <xf numFmtId="0" fontId="70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71" fillId="0" borderId="18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vertical="center" wrapText="1"/>
    </xf>
    <xf numFmtId="1" fontId="60" fillId="0" borderId="0" xfId="0" applyNumberFormat="1" applyFont="1" applyFill="1" applyAlignment="1">
      <alignment horizontal="center" wrapText="1"/>
    </xf>
    <xf numFmtId="1" fontId="60" fillId="0" borderId="10" xfId="0" applyNumberFormat="1" applyFont="1" applyFill="1" applyBorder="1" applyAlignment="1">
      <alignment horizontal="center" wrapText="1"/>
    </xf>
    <xf numFmtId="0" fontId="6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J1" sqref="J1:J16384"/>
    </sheetView>
  </sheetViews>
  <sheetFormatPr defaultColWidth="9.140625" defaultRowHeight="15"/>
  <cols>
    <col min="1" max="1" width="50.00390625" style="1" customWidth="1"/>
    <col min="2" max="6" width="13.57421875" style="5" customWidth="1"/>
    <col min="7" max="7" width="9.140625" style="1" hidden="1" customWidth="1"/>
    <col min="8" max="9" width="0" style="1" hidden="1" customWidth="1"/>
    <col min="10" max="16384" width="9.140625" style="1" customWidth="1"/>
  </cols>
  <sheetData>
    <row r="1" spans="3:6" ht="50.25" customHeight="1">
      <c r="C1" s="111" t="s">
        <v>141</v>
      </c>
      <c r="D1" s="111"/>
      <c r="E1" s="111"/>
      <c r="F1" s="111"/>
    </row>
    <row r="2" spans="1:6" ht="57.75" customHeight="1">
      <c r="A2" s="113" t="s">
        <v>119</v>
      </c>
      <c r="B2" s="113"/>
      <c r="C2" s="113"/>
      <c r="D2" s="113"/>
      <c r="E2" s="113"/>
      <c r="F2" s="113"/>
    </row>
    <row r="3" spans="1:6" s="4" customFormat="1" ht="12.75" customHeight="1">
      <c r="A3" s="114"/>
      <c r="B3" s="112" t="s">
        <v>78</v>
      </c>
      <c r="C3" s="112"/>
      <c r="D3" s="112"/>
      <c r="E3" s="112"/>
      <c r="F3" s="112"/>
    </row>
    <row r="4" spans="1:6" s="4" customFormat="1" ht="12.75" customHeight="1">
      <c r="A4" s="114"/>
      <c r="B4" s="66" t="s">
        <v>32</v>
      </c>
      <c r="C4" s="66" t="s">
        <v>34</v>
      </c>
      <c r="D4" s="66" t="s">
        <v>35</v>
      </c>
      <c r="E4" s="66" t="s">
        <v>33</v>
      </c>
      <c r="F4" s="10" t="s">
        <v>31</v>
      </c>
    </row>
    <row r="5" spans="1:8" s="4" customFormat="1" ht="15">
      <c r="A5" s="2" t="s">
        <v>38</v>
      </c>
      <c r="B5" s="71">
        <v>6616</v>
      </c>
      <c r="C5" s="71">
        <v>6591</v>
      </c>
      <c r="D5" s="71">
        <v>7138</v>
      </c>
      <c r="E5" s="71">
        <v>7653</v>
      </c>
      <c r="F5" s="71">
        <f aca="true" t="shared" si="0" ref="F5:F25">SUM(B5:E5)</f>
        <v>27998</v>
      </c>
      <c r="G5" s="4" t="e">
        <f>B5+#REF!</f>
        <v>#REF!</v>
      </c>
      <c r="H5" s="2" t="e">
        <f>B5+C5+D5+#REF!+#REF!+#REF!</f>
        <v>#REF!</v>
      </c>
    </row>
    <row r="6" spans="1:8" s="4" customFormat="1" ht="15">
      <c r="A6" s="2" t="s">
        <v>20</v>
      </c>
      <c r="B6" s="71">
        <v>4048</v>
      </c>
      <c r="C6" s="71">
        <v>4666</v>
      </c>
      <c r="D6" s="71">
        <v>4669</v>
      </c>
      <c r="E6" s="71">
        <v>4678</v>
      </c>
      <c r="F6" s="71">
        <f t="shared" si="0"/>
        <v>18061</v>
      </c>
      <c r="G6" s="4" t="e">
        <f>B6+#REF!</f>
        <v>#REF!</v>
      </c>
      <c r="H6" s="2" t="e">
        <f>B6+#REF!+D6+#REF!+#REF!+#REF!</f>
        <v>#REF!</v>
      </c>
    </row>
    <row r="7" spans="1:8" s="4" customFormat="1" ht="15">
      <c r="A7" s="2" t="s">
        <v>21</v>
      </c>
      <c r="B7" s="71">
        <v>3729</v>
      </c>
      <c r="C7" s="71">
        <v>3921</v>
      </c>
      <c r="D7" s="71">
        <v>4322</v>
      </c>
      <c r="E7" s="71">
        <v>4254</v>
      </c>
      <c r="F7" s="71">
        <f t="shared" si="0"/>
        <v>16226</v>
      </c>
      <c r="G7" s="4" t="e">
        <f>B7+#REF!</f>
        <v>#REF!</v>
      </c>
      <c r="H7" s="2" t="e">
        <f>B7+C6+D7+#REF!+#REF!+#REF!</f>
        <v>#REF!</v>
      </c>
    </row>
    <row r="8" spans="1:8" s="4" customFormat="1" ht="15">
      <c r="A8" s="2" t="s">
        <v>39</v>
      </c>
      <c r="B8" s="71">
        <v>7824</v>
      </c>
      <c r="C8" s="71">
        <v>7817</v>
      </c>
      <c r="D8" s="71">
        <v>7811</v>
      </c>
      <c r="E8" s="71">
        <v>7805</v>
      </c>
      <c r="F8" s="71">
        <f t="shared" si="0"/>
        <v>31257</v>
      </c>
      <c r="G8" s="4" t="e">
        <f>B8+#REF!</f>
        <v>#REF!</v>
      </c>
      <c r="H8" s="2" t="e">
        <f>B8+C7+D8+#REF!+#REF!+#REF!</f>
        <v>#REF!</v>
      </c>
    </row>
    <row r="9" spans="1:8" s="4" customFormat="1" ht="15">
      <c r="A9" s="2" t="s">
        <v>24</v>
      </c>
      <c r="B9" s="71">
        <v>4273</v>
      </c>
      <c r="C9" s="71">
        <v>4104</v>
      </c>
      <c r="D9" s="71">
        <v>4160</v>
      </c>
      <c r="E9" s="71">
        <v>4205</v>
      </c>
      <c r="F9" s="71">
        <f t="shared" si="0"/>
        <v>16742</v>
      </c>
      <c r="G9" s="4" t="e">
        <f>B9+#REF!</f>
        <v>#REF!</v>
      </c>
      <c r="H9" s="2" t="e">
        <f>B9+C8+D9+#REF!+#REF!+#REF!</f>
        <v>#REF!</v>
      </c>
    </row>
    <row r="10" spans="1:8" s="4" customFormat="1" ht="15">
      <c r="A10" s="2" t="s">
        <v>25</v>
      </c>
      <c r="B10" s="71">
        <v>2958</v>
      </c>
      <c r="C10" s="71">
        <v>2954</v>
      </c>
      <c r="D10" s="71">
        <v>2952</v>
      </c>
      <c r="E10" s="71">
        <v>2972</v>
      </c>
      <c r="F10" s="71">
        <f t="shared" si="0"/>
        <v>11836</v>
      </c>
      <c r="G10" s="4" t="e">
        <f>B10+#REF!</f>
        <v>#REF!</v>
      </c>
      <c r="H10" s="2" t="e">
        <f>B10+C9+D10+#REF!+#REF!+#REF!</f>
        <v>#REF!</v>
      </c>
    </row>
    <row r="11" spans="1:8" s="4" customFormat="1" ht="15">
      <c r="A11" s="2" t="s">
        <v>40</v>
      </c>
      <c r="B11" s="71">
        <v>3035</v>
      </c>
      <c r="C11" s="103">
        <v>3035</v>
      </c>
      <c r="D11" s="71">
        <v>3056</v>
      </c>
      <c r="E11" s="71">
        <v>3055</v>
      </c>
      <c r="F11" s="71">
        <f t="shared" si="0"/>
        <v>12181</v>
      </c>
      <c r="G11" s="4" t="e">
        <f>B11+#REF!</f>
        <v>#REF!</v>
      </c>
      <c r="H11" s="2" t="e">
        <f>B11+C10+D11+#REF!+#REF!+#REF!</f>
        <v>#REF!</v>
      </c>
    </row>
    <row r="12" spans="1:8" s="4" customFormat="1" ht="15">
      <c r="A12" s="2" t="s">
        <v>22</v>
      </c>
      <c r="B12" s="71">
        <v>5259</v>
      </c>
      <c r="C12" s="71">
        <v>5265</v>
      </c>
      <c r="D12" s="71">
        <v>5278</v>
      </c>
      <c r="E12" s="71">
        <v>5351</v>
      </c>
      <c r="F12" s="71">
        <f t="shared" si="0"/>
        <v>21153</v>
      </c>
      <c r="G12" s="4" t="e">
        <f>B12+#REF!</f>
        <v>#REF!</v>
      </c>
      <c r="H12" s="2" t="e">
        <f>B12+C12+D12+#REF!+#REF!+#REF!</f>
        <v>#REF!</v>
      </c>
    </row>
    <row r="13" spans="1:8" s="4" customFormat="1" ht="15">
      <c r="A13" s="2" t="s">
        <v>41</v>
      </c>
      <c r="B13" s="71">
        <v>3594</v>
      </c>
      <c r="C13" s="71">
        <v>3597</v>
      </c>
      <c r="D13" s="71">
        <v>3596</v>
      </c>
      <c r="E13" s="71">
        <v>3594</v>
      </c>
      <c r="F13" s="71">
        <f t="shared" si="0"/>
        <v>14381</v>
      </c>
      <c r="G13" s="4" t="e">
        <f>B13+#REF!</f>
        <v>#REF!</v>
      </c>
      <c r="H13" s="2" t="e">
        <f>B13+#REF!+D13+#REF!+#REF!+#REF!</f>
        <v>#REF!</v>
      </c>
    </row>
    <row r="14" spans="1:8" s="4" customFormat="1" ht="15">
      <c r="A14" s="2" t="s">
        <v>23</v>
      </c>
      <c r="B14" s="71">
        <v>4521</v>
      </c>
      <c r="C14" s="71">
        <v>4518</v>
      </c>
      <c r="D14" s="71">
        <v>4514</v>
      </c>
      <c r="E14" s="71">
        <v>4506</v>
      </c>
      <c r="F14" s="71">
        <f t="shared" si="0"/>
        <v>18059</v>
      </c>
      <c r="G14" s="4" t="e">
        <f>B14+#REF!</f>
        <v>#REF!</v>
      </c>
      <c r="H14" s="2" t="e">
        <f>B14+C13+D14+#REF!+#REF!+#REF!</f>
        <v>#REF!</v>
      </c>
    </row>
    <row r="15" spans="1:8" s="4" customFormat="1" ht="15">
      <c r="A15" s="2" t="s">
        <v>42</v>
      </c>
      <c r="B15" s="71">
        <v>7692</v>
      </c>
      <c r="C15" s="71">
        <v>7702</v>
      </c>
      <c r="D15" s="71">
        <v>7705</v>
      </c>
      <c r="E15" s="71">
        <v>7699</v>
      </c>
      <c r="F15" s="71">
        <f t="shared" si="0"/>
        <v>30798</v>
      </c>
      <c r="G15" s="4" t="e">
        <f>B15+#REF!</f>
        <v>#REF!</v>
      </c>
      <c r="H15" s="2" t="e">
        <f>B15+C14+D15+#REF!+#REF!+#REF!</f>
        <v>#REF!</v>
      </c>
    </row>
    <row r="16" spans="1:8" s="4" customFormat="1" ht="15">
      <c r="A16" s="2" t="s">
        <v>26</v>
      </c>
      <c r="B16" s="71">
        <v>6397</v>
      </c>
      <c r="C16" s="71">
        <v>6458</v>
      </c>
      <c r="D16" s="71">
        <v>6442</v>
      </c>
      <c r="E16" s="71">
        <v>6441</v>
      </c>
      <c r="F16" s="71">
        <f t="shared" si="0"/>
        <v>25738</v>
      </c>
      <c r="G16" s="4" t="e">
        <f>B16+#REF!</f>
        <v>#REF!</v>
      </c>
      <c r="H16" s="2" t="e">
        <f>B16+C15+D16+#REF!+#REF!+#REF!</f>
        <v>#REF!</v>
      </c>
    </row>
    <row r="17" spans="1:8" s="4" customFormat="1" ht="15">
      <c r="A17" s="2" t="s">
        <v>45</v>
      </c>
      <c r="B17" s="71">
        <v>14107</v>
      </c>
      <c r="C17" s="71">
        <v>14115</v>
      </c>
      <c r="D17" s="71">
        <v>14114</v>
      </c>
      <c r="E17" s="71">
        <v>14111</v>
      </c>
      <c r="F17" s="71">
        <f t="shared" si="0"/>
        <v>56447</v>
      </c>
      <c r="G17" s="4" t="e">
        <f>B17+#REF!</f>
        <v>#REF!</v>
      </c>
      <c r="H17" s="2" t="e">
        <f>B17+C16+D17+#REF!+#REF!+#REF!</f>
        <v>#REF!</v>
      </c>
    </row>
    <row r="18" spans="1:8" s="4" customFormat="1" ht="15">
      <c r="A18" s="2" t="s">
        <v>28</v>
      </c>
      <c r="B18" s="71">
        <v>10664</v>
      </c>
      <c r="C18" s="71">
        <v>11226</v>
      </c>
      <c r="D18" s="71">
        <v>12347</v>
      </c>
      <c r="E18" s="71">
        <v>12160</v>
      </c>
      <c r="F18" s="71">
        <f t="shared" si="0"/>
        <v>46397</v>
      </c>
      <c r="G18" s="4" t="e">
        <f>B18+#REF!</f>
        <v>#REF!</v>
      </c>
      <c r="H18" s="2" t="e">
        <f>B18+C17+D18+#REF!+#REF!+#REF!</f>
        <v>#REF!</v>
      </c>
    </row>
    <row r="19" spans="1:8" s="4" customFormat="1" ht="15">
      <c r="A19" s="2" t="s">
        <v>46</v>
      </c>
      <c r="B19" s="71">
        <v>2551</v>
      </c>
      <c r="C19" s="71">
        <v>2686</v>
      </c>
      <c r="D19" s="71">
        <v>2954</v>
      </c>
      <c r="E19" s="71">
        <v>2909</v>
      </c>
      <c r="F19" s="71">
        <f t="shared" si="0"/>
        <v>11100</v>
      </c>
      <c r="G19" s="4" t="e">
        <f>B19+#REF!</f>
        <v>#REF!</v>
      </c>
      <c r="H19" s="2" t="e">
        <f>B19+C18+D19+#REF!+#REF!+#REF!</f>
        <v>#REF!</v>
      </c>
    </row>
    <row r="20" spans="1:8" s="4" customFormat="1" ht="15">
      <c r="A20" s="2" t="s">
        <v>29</v>
      </c>
      <c r="B20" s="71">
        <v>2080</v>
      </c>
      <c r="C20" s="71">
        <v>2130</v>
      </c>
      <c r="D20" s="71">
        <v>2080</v>
      </c>
      <c r="E20" s="71">
        <v>2029</v>
      </c>
      <c r="F20" s="71">
        <f t="shared" si="0"/>
        <v>8319</v>
      </c>
      <c r="G20" s="4" t="e">
        <f>B20+#REF!</f>
        <v>#REF!</v>
      </c>
      <c r="H20" s="2" t="e">
        <f>B20+C19+D20+#REF!+#REF!+#REF!</f>
        <v>#REF!</v>
      </c>
    </row>
    <row r="21" spans="1:8" s="4" customFormat="1" ht="15">
      <c r="A21" s="2" t="s">
        <v>48</v>
      </c>
      <c r="B21" s="71">
        <v>10880</v>
      </c>
      <c r="C21" s="71">
        <v>13706</v>
      </c>
      <c r="D21" s="71">
        <v>13774</v>
      </c>
      <c r="E21" s="71">
        <v>13640</v>
      </c>
      <c r="F21" s="71">
        <f t="shared" si="0"/>
        <v>52000</v>
      </c>
      <c r="G21" s="4" t="e">
        <f>B21+#REF!</f>
        <v>#REF!</v>
      </c>
      <c r="H21" s="2" t="e">
        <f>B21+C20+D21+#REF!+#REF!+#REF!</f>
        <v>#REF!</v>
      </c>
    </row>
    <row r="22" spans="1:8" s="4" customFormat="1" ht="15">
      <c r="A22" s="2" t="s">
        <v>50</v>
      </c>
      <c r="B22" s="71">
        <v>2000</v>
      </c>
      <c r="C22" s="71">
        <v>2250</v>
      </c>
      <c r="D22" s="71">
        <v>2400</v>
      </c>
      <c r="E22" s="71">
        <v>1950</v>
      </c>
      <c r="F22" s="71">
        <f t="shared" si="0"/>
        <v>8600</v>
      </c>
      <c r="G22" s="4" t="e">
        <f>B22+#REF!</f>
        <v>#REF!</v>
      </c>
      <c r="H22" s="2" t="e">
        <f>B22+C21+D22+#REF!+#REF!+#REF!</f>
        <v>#REF!</v>
      </c>
    </row>
    <row r="23" spans="1:8" s="4" customFormat="1" ht="15">
      <c r="A23" s="2" t="s">
        <v>56</v>
      </c>
      <c r="B23" s="71">
        <v>51065</v>
      </c>
      <c r="C23" s="71">
        <v>52613</v>
      </c>
      <c r="D23" s="71">
        <v>50640</v>
      </c>
      <c r="E23" s="71">
        <v>55103</v>
      </c>
      <c r="F23" s="71">
        <f t="shared" si="0"/>
        <v>209421</v>
      </c>
      <c r="G23" s="4" t="e">
        <f>B23+#REF!</f>
        <v>#REF!</v>
      </c>
      <c r="H23" s="2" t="e">
        <f>B23+C22+D23+#REF!+#REF!+#REF!</f>
        <v>#REF!</v>
      </c>
    </row>
    <row r="24" spans="1:8" s="4" customFormat="1" ht="15">
      <c r="A24" s="2" t="s">
        <v>55</v>
      </c>
      <c r="B24" s="71">
        <v>5200</v>
      </c>
      <c r="C24" s="93">
        <v>5200</v>
      </c>
      <c r="D24" s="71">
        <v>5210</v>
      </c>
      <c r="E24" s="71">
        <v>5253</v>
      </c>
      <c r="F24" s="71">
        <f t="shared" si="0"/>
        <v>20863</v>
      </c>
      <c r="G24" s="4" t="e">
        <f>B24+#REF!</f>
        <v>#REF!</v>
      </c>
      <c r="H24" s="2" t="e">
        <f>B24+C23+D24+#REF!+#REF!+#REF!</f>
        <v>#REF!</v>
      </c>
    </row>
    <row r="25" spans="1:8" s="4" customFormat="1" ht="15">
      <c r="A25" s="3" t="s">
        <v>31</v>
      </c>
      <c r="B25" s="9">
        <f>SUM(B5:B24)</f>
        <v>158493</v>
      </c>
      <c r="C25" s="9">
        <f>SUM(C5:C24)</f>
        <v>164554</v>
      </c>
      <c r="D25" s="9">
        <f>SUM(D5:D24)</f>
        <v>165162</v>
      </c>
      <c r="E25" s="9">
        <f>SUM(E5:E24)</f>
        <v>169368</v>
      </c>
      <c r="F25" s="71">
        <f t="shared" si="0"/>
        <v>657577</v>
      </c>
      <c r="H25" s="2" t="e">
        <f>B25+C24+D25+#REF!+#REF!+#REF!</f>
        <v>#REF!</v>
      </c>
    </row>
  </sheetData>
  <sheetProtection/>
  <mergeCells count="4">
    <mergeCell ref="C1:F1"/>
    <mergeCell ref="B3:F3"/>
    <mergeCell ref="A2:F2"/>
    <mergeCell ref="A3: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43.8515625" style="11" customWidth="1"/>
    <col min="2" max="6" width="19.00390625" style="69" customWidth="1"/>
    <col min="7" max="9" width="0" style="11" hidden="1" customWidth="1"/>
    <col min="10" max="16384" width="9.140625" style="11" customWidth="1"/>
  </cols>
  <sheetData>
    <row r="1" spans="3:6" ht="40.5" customHeight="1">
      <c r="C1" s="111" t="s">
        <v>150</v>
      </c>
      <c r="D1" s="111"/>
      <c r="E1" s="111"/>
      <c r="F1" s="111"/>
    </row>
    <row r="2" spans="1:6" ht="36.75" customHeight="1">
      <c r="A2" s="113" t="s">
        <v>116</v>
      </c>
      <c r="B2" s="113"/>
      <c r="C2" s="113"/>
      <c r="D2" s="113"/>
      <c r="E2" s="113"/>
      <c r="F2" s="113"/>
    </row>
    <row r="3" spans="1:6" s="21" customFormat="1" ht="12.75" customHeight="1">
      <c r="A3" s="115" t="s">
        <v>89</v>
      </c>
      <c r="B3" s="112" t="s">
        <v>78</v>
      </c>
      <c r="C3" s="112"/>
      <c r="D3" s="112"/>
      <c r="E3" s="112"/>
      <c r="F3" s="112"/>
    </row>
    <row r="4" spans="1:6" s="21" customFormat="1" ht="12.75" customHeight="1">
      <c r="A4" s="116"/>
      <c r="B4" s="68" t="s">
        <v>32</v>
      </c>
      <c r="C4" s="68" t="s">
        <v>34</v>
      </c>
      <c r="D4" s="68" t="s">
        <v>35</v>
      </c>
      <c r="E4" s="68" t="s">
        <v>33</v>
      </c>
      <c r="F4" s="35" t="s">
        <v>31</v>
      </c>
    </row>
    <row r="5" spans="1:8" s="21" customFormat="1" ht="15.75">
      <c r="A5" s="24" t="s">
        <v>38</v>
      </c>
      <c r="B5" s="22">
        <v>105</v>
      </c>
      <c r="C5" s="22">
        <v>102</v>
      </c>
      <c r="D5" s="22">
        <v>103</v>
      </c>
      <c r="E5" s="22">
        <v>101</v>
      </c>
      <c r="F5" s="22">
        <f aca="true" t="shared" si="0" ref="F5:F31">SUM(B5:E5)</f>
        <v>411</v>
      </c>
      <c r="H5" s="21">
        <v>609</v>
      </c>
    </row>
    <row r="6" spans="1:8" s="21" customFormat="1" ht="15.75">
      <c r="A6" s="24" t="s">
        <v>20</v>
      </c>
      <c r="B6" s="22">
        <v>86</v>
      </c>
      <c r="C6" s="22">
        <v>123</v>
      </c>
      <c r="D6" s="22">
        <v>126</v>
      </c>
      <c r="E6" s="22">
        <v>122</v>
      </c>
      <c r="F6" s="22">
        <f t="shared" si="0"/>
        <v>457</v>
      </c>
      <c r="H6" s="21">
        <v>560</v>
      </c>
    </row>
    <row r="7" spans="1:8" s="21" customFormat="1" ht="15.75">
      <c r="A7" s="24" t="s">
        <v>21</v>
      </c>
      <c r="B7" s="22">
        <v>87</v>
      </c>
      <c r="C7" s="22">
        <v>92</v>
      </c>
      <c r="D7" s="22">
        <v>92</v>
      </c>
      <c r="E7" s="22">
        <v>87</v>
      </c>
      <c r="F7" s="22">
        <f t="shared" si="0"/>
        <v>358</v>
      </c>
      <c r="H7" s="21">
        <v>425</v>
      </c>
    </row>
    <row r="8" spans="1:8" s="21" customFormat="1" ht="15.75">
      <c r="A8" s="24" t="s">
        <v>39</v>
      </c>
      <c r="B8" s="22">
        <v>104</v>
      </c>
      <c r="C8" s="22">
        <v>105</v>
      </c>
      <c r="D8" s="22">
        <v>105</v>
      </c>
      <c r="E8" s="22">
        <v>99</v>
      </c>
      <c r="F8" s="22">
        <f t="shared" si="0"/>
        <v>413</v>
      </c>
      <c r="H8" s="21">
        <v>664</v>
      </c>
    </row>
    <row r="9" spans="1:8" s="21" customFormat="1" ht="15.75">
      <c r="A9" s="24" t="s">
        <v>24</v>
      </c>
      <c r="B9" s="22">
        <v>70</v>
      </c>
      <c r="C9" s="22">
        <v>82</v>
      </c>
      <c r="D9" s="22">
        <v>84</v>
      </c>
      <c r="E9" s="22">
        <v>84</v>
      </c>
      <c r="F9" s="22">
        <f t="shared" si="0"/>
        <v>320</v>
      </c>
      <c r="H9" s="21">
        <v>385</v>
      </c>
    </row>
    <row r="10" spans="1:8" s="21" customFormat="1" ht="15.75">
      <c r="A10" s="24" t="s">
        <v>25</v>
      </c>
      <c r="B10" s="22">
        <v>99</v>
      </c>
      <c r="C10" s="22">
        <v>102</v>
      </c>
      <c r="D10" s="22">
        <v>102</v>
      </c>
      <c r="E10" s="22">
        <v>107</v>
      </c>
      <c r="F10" s="22">
        <f t="shared" si="0"/>
        <v>410</v>
      </c>
      <c r="H10" s="21">
        <v>601</v>
      </c>
    </row>
    <row r="11" spans="1:8" s="21" customFormat="1" ht="15.75">
      <c r="A11" s="24" t="s">
        <v>40</v>
      </c>
      <c r="B11" s="22">
        <v>103</v>
      </c>
      <c r="C11" s="22">
        <v>103</v>
      </c>
      <c r="D11" s="22">
        <v>101</v>
      </c>
      <c r="E11" s="22">
        <v>103</v>
      </c>
      <c r="F11" s="22">
        <f t="shared" si="0"/>
        <v>410</v>
      </c>
      <c r="H11" s="21">
        <v>457</v>
      </c>
    </row>
    <row r="12" spans="1:8" s="21" customFormat="1" ht="15.75">
      <c r="A12" s="24" t="s">
        <v>22</v>
      </c>
      <c r="B12" s="22">
        <v>93</v>
      </c>
      <c r="C12" s="22">
        <v>93</v>
      </c>
      <c r="D12" s="22">
        <v>91</v>
      </c>
      <c r="E12" s="22">
        <v>93</v>
      </c>
      <c r="F12" s="22">
        <f t="shared" si="0"/>
        <v>370</v>
      </c>
      <c r="H12" s="21">
        <v>379</v>
      </c>
    </row>
    <row r="13" spans="1:8" s="21" customFormat="1" ht="15.75">
      <c r="A13" s="24" t="s">
        <v>41</v>
      </c>
      <c r="B13" s="22">
        <v>91</v>
      </c>
      <c r="C13" s="22">
        <v>94</v>
      </c>
      <c r="D13" s="22">
        <v>94</v>
      </c>
      <c r="E13" s="22">
        <v>91</v>
      </c>
      <c r="F13" s="22">
        <f t="shared" si="0"/>
        <v>370</v>
      </c>
      <c r="H13" s="21">
        <v>443</v>
      </c>
    </row>
    <row r="14" spans="1:8" s="21" customFormat="1" ht="15.75">
      <c r="A14" s="24" t="s">
        <v>23</v>
      </c>
      <c r="B14" s="22">
        <v>115</v>
      </c>
      <c r="C14" s="22">
        <v>98</v>
      </c>
      <c r="D14" s="22">
        <v>94</v>
      </c>
      <c r="E14" s="22">
        <v>98</v>
      </c>
      <c r="F14" s="22">
        <f t="shared" si="0"/>
        <v>405</v>
      </c>
      <c r="H14" s="21">
        <v>675</v>
      </c>
    </row>
    <row r="15" spans="1:8" s="21" customFormat="1" ht="15.75">
      <c r="A15" s="24" t="s">
        <v>42</v>
      </c>
      <c r="B15" s="22">
        <v>129</v>
      </c>
      <c r="C15" s="22">
        <v>132</v>
      </c>
      <c r="D15" s="22">
        <v>129</v>
      </c>
      <c r="E15" s="22">
        <v>135</v>
      </c>
      <c r="F15" s="22">
        <f t="shared" si="0"/>
        <v>525</v>
      </c>
      <c r="H15" s="21">
        <v>641</v>
      </c>
    </row>
    <row r="16" spans="1:8" s="21" customFormat="1" ht="15.75">
      <c r="A16" s="24" t="s">
        <v>26</v>
      </c>
      <c r="B16" s="22">
        <v>132</v>
      </c>
      <c r="C16" s="22">
        <v>129</v>
      </c>
      <c r="D16" s="22">
        <v>130</v>
      </c>
      <c r="E16" s="22">
        <v>132</v>
      </c>
      <c r="F16" s="22">
        <f t="shared" si="0"/>
        <v>523</v>
      </c>
      <c r="H16" s="21">
        <v>632</v>
      </c>
    </row>
    <row r="17" spans="1:8" s="21" customFormat="1" ht="15.75">
      <c r="A17" s="24" t="s">
        <v>62</v>
      </c>
      <c r="B17" s="22">
        <v>856</v>
      </c>
      <c r="C17" s="22">
        <v>865</v>
      </c>
      <c r="D17" s="22">
        <v>857</v>
      </c>
      <c r="E17" s="22">
        <v>869</v>
      </c>
      <c r="F17" s="22">
        <f t="shared" si="0"/>
        <v>3447</v>
      </c>
      <c r="H17" s="21">
        <v>1591</v>
      </c>
    </row>
    <row r="18" spans="1:8" s="21" customFormat="1" ht="15.75">
      <c r="A18" s="24" t="s">
        <v>28</v>
      </c>
      <c r="B18" s="22">
        <v>412</v>
      </c>
      <c r="C18" s="22">
        <v>413</v>
      </c>
      <c r="D18" s="22">
        <v>413</v>
      </c>
      <c r="E18" s="22">
        <v>412</v>
      </c>
      <c r="F18" s="22">
        <f t="shared" si="0"/>
        <v>1650</v>
      </c>
      <c r="H18" s="21">
        <v>1848</v>
      </c>
    </row>
    <row r="19" spans="1:8" s="21" customFormat="1" ht="15.75">
      <c r="A19" s="24" t="s">
        <v>80</v>
      </c>
      <c r="B19" s="22">
        <v>397</v>
      </c>
      <c r="C19" s="70">
        <v>398</v>
      </c>
      <c r="D19" s="70">
        <v>399</v>
      </c>
      <c r="E19" s="70">
        <v>399</v>
      </c>
      <c r="F19" s="22">
        <f t="shared" si="0"/>
        <v>1593</v>
      </c>
      <c r="H19" s="21">
        <v>1883</v>
      </c>
    </row>
    <row r="20" spans="1:8" s="21" customFormat="1" ht="15.75">
      <c r="A20" s="24" t="s">
        <v>43</v>
      </c>
      <c r="B20" s="22">
        <v>14</v>
      </c>
      <c r="C20" s="22">
        <v>20</v>
      </c>
      <c r="D20" s="22">
        <v>15</v>
      </c>
      <c r="E20" s="22">
        <v>19</v>
      </c>
      <c r="F20" s="22">
        <f t="shared" si="0"/>
        <v>68</v>
      </c>
      <c r="H20" s="21">
        <v>90</v>
      </c>
    </row>
    <row r="21" spans="1:8" s="21" customFormat="1" ht="15.75">
      <c r="A21" s="24" t="s">
        <v>46</v>
      </c>
      <c r="B21" s="22">
        <v>248</v>
      </c>
      <c r="C21" s="22">
        <v>269</v>
      </c>
      <c r="D21" s="22">
        <v>289</v>
      </c>
      <c r="E21" s="22">
        <v>279</v>
      </c>
      <c r="F21" s="22">
        <f t="shared" si="0"/>
        <v>1085</v>
      </c>
      <c r="H21" s="21">
        <v>452</v>
      </c>
    </row>
    <row r="22" spans="1:8" s="21" customFormat="1" ht="15.75">
      <c r="A22" s="24" t="s">
        <v>29</v>
      </c>
      <c r="B22" s="22">
        <v>119</v>
      </c>
      <c r="C22" s="22">
        <v>115</v>
      </c>
      <c r="D22" s="22">
        <v>115</v>
      </c>
      <c r="E22" s="22">
        <v>117</v>
      </c>
      <c r="F22" s="22">
        <f t="shared" si="0"/>
        <v>466</v>
      </c>
      <c r="H22" s="21">
        <v>580</v>
      </c>
    </row>
    <row r="23" spans="1:8" s="21" customFormat="1" ht="15.75">
      <c r="A23" s="24" t="s">
        <v>87</v>
      </c>
      <c r="B23" s="22">
        <v>15</v>
      </c>
      <c r="C23" s="22">
        <v>15</v>
      </c>
      <c r="D23" s="22">
        <v>15</v>
      </c>
      <c r="E23" s="22">
        <v>15</v>
      </c>
      <c r="F23" s="22">
        <f t="shared" si="0"/>
        <v>60</v>
      </c>
      <c r="H23" s="21">
        <v>500</v>
      </c>
    </row>
    <row r="24" spans="1:8" s="21" customFormat="1" ht="15.75">
      <c r="A24" s="24" t="s">
        <v>49</v>
      </c>
      <c r="B24" s="22">
        <v>35</v>
      </c>
      <c r="C24" s="22">
        <v>35</v>
      </c>
      <c r="D24" s="22">
        <v>35</v>
      </c>
      <c r="E24" s="22">
        <v>35</v>
      </c>
      <c r="F24" s="22">
        <f t="shared" si="0"/>
        <v>140</v>
      </c>
      <c r="H24" s="21">
        <v>100</v>
      </c>
    </row>
    <row r="25" spans="1:8" s="21" customFormat="1" ht="15.75">
      <c r="A25" s="24" t="s">
        <v>56</v>
      </c>
      <c r="B25" s="22">
        <v>527</v>
      </c>
      <c r="C25" s="22">
        <v>554</v>
      </c>
      <c r="D25" s="22">
        <v>546</v>
      </c>
      <c r="E25" s="22">
        <v>548</v>
      </c>
      <c r="F25" s="22">
        <f t="shared" si="0"/>
        <v>2175</v>
      </c>
      <c r="H25" s="21">
        <v>2158</v>
      </c>
    </row>
    <row r="26" spans="1:8" s="21" customFormat="1" ht="15.75">
      <c r="A26" s="8" t="s">
        <v>86</v>
      </c>
      <c r="B26" s="22">
        <v>20</v>
      </c>
      <c r="C26" s="22">
        <v>20</v>
      </c>
      <c r="D26" s="22">
        <v>20</v>
      </c>
      <c r="E26" s="22">
        <v>18</v>
      </c>
      <c r="F26" s="22">
        <f t="shared" si="0"/>
        <v>78</v>
      </c>
      <c r="H26" s="21">
        <v>0</v>
      </c>
    </row>
    <row r="27" spans="1:6" s="21" customFormat="1" ht="15.75">
      <c r="A27" s="8" t="s">
        <v>95</v>
      </c>
      <c r="B27" s="22">
        <v>15</v>
      </c>
      <c r="C27" s="22">
        <v>15</v>
      </c>
      <c r="D27" s="22">
        <v>10</v>
      </c>
      <c r="E27" s="22">
        <v>10</v>
      </c>
      <c r="F27" s="22">
        <f t="shared" si="0"/>
        <v>50</v>
      </c>
    </row>
    <row r="28" spans="1:6" s="21" customFormat="1" ht="15.75">
      <c r="A28" s="8" t="s">
        <v>115</v>
      </c>
      <c r="B28" s="22">
        <v>2</v>
      </c>
      <c r="C28" s="22"/>
      <c r="D28" s="22"/>
      <c r="E28" s="22"/>
      <c r="F28" s="22">
        <f t="shared" si="0"/>
        <v>2</v>
      </c>
    </row>
    <row r="29" spans="1:6" s="21" customFormat="1" ht="31.5">
      <c r="A29" s="8" t="s">
        <v>71</v>
      </c>
      <c r="B29" s="22">
        <v>10</v>
      </c>
      <c r="C29" s="22"/>
      <c r="D29" s="22"/>
      <c r="E29" s="22"/>
      <c r="F29" s="22">
        <f t="shared" si="0"/>
        <v>10</v>
      </c>
    </row>
    <row r="30" spans="1:6" s="21" customFormat="1" ht="15.75">
      <c r="A30" s="44" t="s">
        <v>91</v>
      </c>
      <c r="B30" s="22">
        <v>100</v>
      </c>
      <c r="C30" s="22"/>
      <c r="D30" s="22"/>
      <c r="E30" s="22"/>
      <c r="F30" s="22">
        <f t="shared" si="0"/>
        <v>100</v>
      </c>
    </row>
    <row r="31" spans="1:6" s="21" customFormat="1" ht="30">
      <c r="A31" s="44" t="s">
        <v>92</v>
      </c>
      <c r="B31" s="22">
        <v>100</v>
      </c>
      <c r="C31" s="22"/>
      <c r="D31" s="22"/>
      <c r="E31" s="22"/>
      <c r="F31" s="22">
        <f t="shared" si="0"/>
        <v>100</v>
      </c>
    </row>
    <row r="32" spans="1:8" s="21" customFormat="1" ht="15.75">
      <c r="A32" s="24" t="s">
        <v>31</v>
      </c>
      <c r="B32" s="26">
        <f>SUM(B5:B31)</f>
        <v>4084</v>
      </c>
      <c r="C32" s="26">
        <f>SUM(C5:C31)</f>
        <v>3974</v>
      </c>
      <c r="D32" s="26">
        <f>SUM(D5:D31)</f>
        <v>3965</v>
      </c>
      <c r="E32" s="26">
        <f>SUM(E5:E31)</f>
        <v>3973</v>
      </c>
      <c r="F32" s="26">
        <f>SUM(F5:F31)</f>
        <v>15996</v>
      </c>
      <c r="H32" s="21">
        <v>16549</v>
      </c>
    </row>
  </sheetData>
  <sheetProtection/>
  <mergeCells count="4">
    <mergeCell ref="C1:F1"/>
    <mergeCell ref="B3:F3"/>
    <mergeCell ref="A2:F2"/>
    <mergeCell ref="A3:A4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3.57421875" style="4" customWidth="1"/>
    <col min="2" max="2" width="51.140625" style="98" customWidth="1"/>
    <col min="3" max="7" width="25.28125" style="96" customWidth="1"/>
    <col min="8" max="16384" width="9.140625" style="4" customWidth="1"/>
  </cols>
  <sheetData>
    <row r="1" spans="2:7" ht="15" customHeight="1">
      <c r="B1" s="101"/>
      <c r="C1" s="95"/>
      <c r="D1" s="111" t="s">
        <v>151</v>
      </c>
      <c r="E1" s="111"/>
      <c r="F1" s="111"/>
      <c r="G1" s="111"/>
    </row>
    <row r="2" spans="1:7" ht="19.5" customHeight="1">
      <c r="A2" s="132" t="s">
        <v>118</v>
      </c>
      <c r="B2" s="132"/>
      <c r="C2" s="132"/>
      <c r="D2" s="132"/>
      <c r="E2" s="132"/>
      <c r="F2" s="133"/>
      <c r="G2" s="134"/>
    </row>
    <row r="3" spans="1:7" ht="27" customHeight="1">
      <c r="A3" s="134" t="s">
        <v>76</v>
      </c>
      <c r="B3" s="134"/>
      <c r="C3" s="134"/>
      <c r="D3" s="134"/>
      <c r="E3" s="134"/>
      <c r="F3" s="133"/>
      <c r="G3" s="135"/>
    </row>
    <row r="4" spans="1:7" ht="12" customHeight="1">
      <c r="A4" s="112" t="s">
        <v>52</v>
      </c>
      <c r="B4" s="131" t="s">
        <v>57</v>
      </c>
      <c r="C4" s="112" t="s">
        <v>78</v>
      </c>
      <c r="D4" s="112"/>
      <c r="E4" s="112"/>
      <c r="F4" s="129"/>
      <c r="G4" s="129"/>
    </row>
    <row r="5" spans="1:7" ht="15.75" customHeight="1">
      <c r="A5" s="137"/>
      <c r="B5" s="131"/>
      <c r="C5" s="37" t="s">
        <v>5</v>
      </c>
      <c r="D5" s="37" t="s">
        <v>6</v>
      </c>
      <c r="E5" s="37" t="s">
        <v>58</v>
      </c>
      <c r="F5" s="88" t="s">
        <v>6</v>
      </c>
      <c r="G5" s="88" t="s">
        <v>58</v>
      </c>
    </row>
    <row r="6" spans="1:7" ht="17.25" customHeight="1">
      <c r="A6" s="82">
        <v>1</v>
      </c>
      <c r="B6" s="97" t="s">
        <v>77</v>
      </c>
      <c r="C6" s="82">
        <v>250</v>
      </c>
      <c r="D6" s="82">
        <v>250</v>
      </c>
      <c r="E6" s="88">
        <v>250</v>
      </c>
      <c r="F6" s="88">
        <v>250</v>
      </c>
      <c r="G6" s="88">
        <f>SUM(C6:F6)</f>
        <v>1000</v>
      </c>
    </row>
    <row r="7" spans="1:7" ht="17.25" customHeight="1">
      <c r="A7" s="82">
        <v>2</v>
      </c>
      <c r="B7" s="97" t="s">
        <v>96</v>
      </c>
      <c r="C7" s="82">
        <v>100</v>
      </c>
      <c r="D7" s="82">
        <v>100</v>
      </c>
      <c r="E7" s="88">
        <v>100</v>
      </c>
      <c r="F7" s="88">
        <v>100</v>
      </c>
      <c r="G7" s="88">
        <f aca="true" t="shared" si="0" ref="G7:G14">SUM(C7:F7)</f>
        <v>400</v>
      </c>
    </row>
    <row r="8" spans="1:7" ht="19.5" customHeight="1">
      <c r="A8" s="82">
        <v>3</v>
      </c>
      <c r="B8" s="97" t="s">
        <v>117</v>
      </c>
      <c r="C8" s="82">
        <v>1</v>
      </c>
      <c r="D8" s="82">
        <v>1</v>
      </c>
      <c r="E8" s="88">
        <v>1</v>
      </c>
      <c r="F8" s="88">
        <v>2</v>
      </c>
      <c r="G8" s="88">
        <f t="shared" si="0"/>
        <v>5</v>
      </c>
    </row>
    <row r="9" spans="1:7" ht="19.5" customHeight="1">
      <c r="A9" s="82">
        <v>4</v>
      </c>
      <c r="B9" s="97" t="s">
        <v>97</v>
      </c>
      <c r="C9" s="82">
        <v>2</v>
      </c>
      <c r="D9" s="82">
        <v>1</v>
      </c>
      <c r="E9" s="88">
        <v>1</v>
      </c>
      <c r="F9" s="88">
        <v>1</v>
      </c>
      <c r="G9" s="88">
        <f t="shared" si="0"/>
        <v>5</v>
      </c>
    </row>
    <row r="10" spans="1:7" ht="19.5" customHeight="1">
      <c r="A10" s="82">
        <v>5</v>
      </c>
      <c r="B10" s="97" t="s">
        <v>98</v>
      </c>
      <c r="C10" s="82">
        <v>2</v>
      </c>
      <c r="D10" s="82">
        <v>3</v>
      </c>
      <c r="E10" s="88">
        <v>3</v>
      </c>
      <c r="F10" s="88">
        <v>2</v>
      </c>
      <c r="G10" s="88">
        <f t="shared" si="0"/>
        <v>10</v>
      </c>
    </row>
    <row r="11" spans="1:7" ht="19.5" customHeight="1">
      <c r="A11" s="82">
        <v>6</v>
      </c>
      <c r="B11" s="97" t="s">
        <v>99</v>
      </c>
      <c r="C11" s="82">
        <v>4</v>
      </c>
      <c r="D11" s="82">
        <v>4</v>
      </c>
      <c r="E11" s="88">
        <v>3</v>
      </c>
      <c r="F11" s="88">
        <v>4</v>
      </c>
      <c r="G11" s="88">
        <f t="shared" si="0"/>
        <v>15</v>
      </c>
    </row>
    <row r="12" spans="1:7" ht="19.5" customHeight="1">
      <c r="A12" s="82">
        <v>7</v>
      </c>
      <c r="B12" s="97" t="s">
        <v>60</v>
      </c>
      <c r="C12" s="82"/>
      <c r="D12" s="82">
        <v>1</v>
      </c>
      <c r="E12" s="88">
        <v>1</v>
      </c>
      <c r="F12" s="88">
        <v>1</v>
      </c>
      <c r="G12" s="88">
        <f t="shared" si="0"/>
        <v>3</v>
      </c>
    </row>
    <row r="13" spans="1:7" ht="19.5" customHeight="1">
      <c r="A13" s="82">
        <v>8</v>
      </c>
      <c r="B13" s="97" t="s">
        <v>100</v>
      </c>
      <c r="C13" s="82">
        <v>2</v>
      </c>
      <c r="D13" s="82">
        <v>1</v>
      </c>
      <c r="E13" s="88">
        <v>2</v>
      </c>
      <c r="F13" s="88">
        <v>1</v>
      </c>
      <c r="G13" s="88">
        <f t="shared" si="0"/>
        <v>6</v>
      </c>
    </row>
    <row r="14" spans="1:7" ht="19.5" customHeight="1">
      <c r="A14" s="82">
        <v>9</v>
      </c>
      <c r="B14" s="97" t="s">
        <v>101</v>
      </c>
      <c r="C14" s="82">
        <v>10</v>
      </c>
      <c r="D14" s="82">
        <v>10</v>
      </c>
      <c r="E14" s="88">
        <v>10</v>
      </c>
      <c r="F14" s="88">
        <v>10</v>
      </c>
      <c r="G14" s="9">
        <f t="shared" si="0"/>
        <v>40</v>
      </c>
    </row>
    <row r="15" spans="1:7" ht="15">
      <c r="A15" s="9"/>
      <c r="B15" s="99" t="s">
        <v>61</v>
      </c>
      <c r="C15" s="9">
        <f>SUM(C6:C14)</f>
        <v>371</v>
      </c>
      <c r="D15" s="9">
        <f>SUM(D6:D14)</f>
        <v>371</v>
      </c>
      <c r="E15" s="88">
        <f>SUM(E6:E14)</f>
        <v>371</v>
      </c>
      <c r="F15" s="88">
        <f>SUM(F6:F14)</f>
        <v>371</v>
      </c>
      <c r="G15" s="94">
        <f>SUM(C15:F15)</f>
        <v>1484</v>
      </c>
    </row>
    <row r="16" spans="1:7" ht="15">
      <c r="A16" s="128" t="s">
        <v>63</v>
      </c>
      <c r="B16" s="128"/>
      <c r="C16" s="128"/>
      <c r="D16" s="128"/>
      <c r="E16" s="128"/>
      <c r="F16" s="136"/>
      <c r="G16" s="136"/>
    </row>
    <row r="17" spans="1:7" ht="11.25" customHeight="1">
      <c r="A17" s="129" t="s">
        <v>52</v>
      </c>
      <c r="B17" s="127" t="s">
        <v>57</v>
      </c>
      <c r="C17" s="112" t="s">
        <v>78</v>
      </c>
      <c r="D17" s="112"/>
      <c r="E17" s="112"/>
      <c r="F17" s="112"/>
      <c r="G17" s="112"/>
    </row>
    <row r="18" spans="1:7" ht="20.25" customHeight="1">
      <c r="A18" s="129"/>
      <c r="B18" s="127"/>
      <c r="C18" s="37" t="s">
        <v>3</v>
      </c>
      <c r="D18" s="37" t="s">
        <v>4</v>
      </c>
      <c r="E18" s="37" t="s">
        <v>5</v>
      </c>
      <c r="F18" s="37" t="s">
        <v>6</v>
      </c>
      <c r="G18" s="37" t="s">
        <v>58</v>
      </c>
    </row>
    <row r="19" spans="1:7" ht="20.25" customHeight="1">
      <c r="A19" s="2">
        <v>1</v>
      </c>
      <c r="B19" s="102" t="s">
        <v>77</v>
      </c>
      <c r="C19" s="83">
        <v>39</v>
      </c>
      <c r="D19" s="83">
        <v>39</v>
      </c>
      <c r="E19" s="83">
        <v>39</v>
      </c>
      <c r="F19" s="83">
        <v>39</v>
      </c>
      <c r="G19" s="88">
        <f>SUM(C19:F19)</f>
        <v>156</v>
      </c>
    </row>
    <row r="20" spans="1:7" ht="20.25" customHeight="1">
      <c r="A20" s="2">
        <v>2</v>
      </c>
      <c r="B20" s="102" t="s">
        <v>90</v>
      </c>
      <c r="C20" s="83">
        <v>156</v>
      </c>
      <c r="D20" s="83">
        <v>156</v>
      </c>
      <c r="E20" s="83">
        <v>156</v>
      </c>
      <c r="F20" s="83">
        <v>156</v>
      </c>
      <c r="G20" s="88">
        <f>SUM(C20:F20)</f>
        <v>624</v>
      </c>
    </row>
    <row r="21" spans="1:7" ht="15">
      <c r="A21" s="41"/>
      <c r="B21" s="43" t="s">
        <v>61</v>
      </c>
      <c r="C21" s="9">
        <f>SUM(C19:C20)</f>
        <v>195</v>
      </c>
      <c r="D21" s="9">
        <f>SUM(D19:D20)</f>
        <v>195</v>
      </c>
      <c r="E21" s="9">
        <f>SUM(E19:E20)</f>
        <v>195</v>
      </c>
      <c r="F21" s="9">
        <f>SUM(F19:F20)</f>
        <v>195</v>
      </c>
      <c r="G21" s="88">
        <f>SUM(C21:F21)</f>
        <v>780</v>
      </c>
    </row>
    <row r="22" spans="1:7" ht="15">
      <c r="A22" s="128" t="s">
        <v>64</v>
      </c>
      <c r="B22" s="128"/>
      <c r="C22" s="128"/>
      <c r="D22" s="128"/>
      <c r="E22" s="128"/>
      <c r="F22" s="128"/>
      <c r="G22" s="128"/>
    </row>
    <row r="23" spans="1:7" ht="15" customHeight="1">
      <c r="A23" s="129" t="s">
        <v>52</v>
      </c>
      <c r="B23" s="127" t="s">
        <v>57</v>
      </c>
      <c r="C23" s="112" t="s">
        <v>78</v>
      </c>
      <c r="D23" s="112"/>
      <c r="E23" s="112"/>
      <c r="F23" s="112"/>
      <c r="G23" s="112"/>
    </row>
    <row r="24" spans="1:7" ht="20.25" customHeight="1">
      <c r="A24" s="129"/>
      <c r="B24" s="127"/>
      <c r="C24" s="37" t="s">
        <v>3</v>
      </c>
      <c r="D24" s="37" t="s">
        <v>4</v>
      </c>
      <c r="E24" s="37" t="s">
        <v>5</v>
      </c>
      <c r="F24" s="37" t="s">
        <v>6</v>
      </c>
      <c r="G24" s="37" t="s">
        <v>58</v>
      </c>
    </row>
    <row r="25" spans="1:7" ht="18.75" customHeight="1">
      <c r="A25" s="2">
        <v>1</v>
      </c>
      <c r="B25" s="102" t="s">
        <v>77</v>
      </c>
      <c r="C25" s="83">
        <v>117</v>
      </c>
      <c r="D25" s="83">
        <v>91</v>
      </c>
      <c r="E25" s="83">
        <v>78</v>
      </c>
      <c r="F25" s="83">
        <v>86</v>
      </c>
      <c r="G25" s="88">
        <f>SUM(C25:F25)</f>
        <v>372</v>
      </c>
    </row>
    <row r="26" spans="1:7" ht="18.75" customHeight="1">
      <c r="A26" s="2">
        <v>2</v>
      </c>
      <c r="B26" s="102" t="s">
        <v>90</v>
      </c>
      <c r="C26" s="83">
        <v>338</v>
      </c>
      <c r="D26" s="83">
        <v>364</v>
      </c>
      <c r="E26" s="83">
        <v>377</v>
      </c>
      <c r="F26" s="83">
        <v>421</v>
      </c>
      <c r="G26" s="88">
        <f>SUM(C26:F26)</f>
        <v>1500</v>
      </c>
    </row>
    <row r="27" spans="1:7" ht="15">
      <c r="A27" s="41"/>
      <c r="B27" s="43" t="s">
        <v>61</v>
      </c>
      <c r="C27" s="9">
        <f>SUM(C25:C26)</f>
        <v>455</v>
      </c>
      <c r="D27" s="9">
        <f>SUM(D25:D26)</f>
        <v>455</v>
      </c>
      <c r="E27" s="9">
        <f>SUM(E25:E26)</f>
        <v>455</v>
      </c>
      <c r="F27" s="9">
        <f>SUM(F25:F26)</f>
        <v>507</v>
      </c>
      <c r="G27" s="88">
        <f>SUM(C27:F27)</f>
        <v>1872</v>
      </c>
    </row>
    <row r="28" spans="1:7" ht="15">
      <c r="A28" s="128" t="s">
        <v>65</v>
      </c>
      <c r="B28" s="128"/>
      <c r="C28" s="128"/>
      <c r="D28" s="128"/>
      <c r="E28" s="128"/>
      <c r="F28" s="128"/>
      <c r="G28" s="128"/>
    </row>
    <row r="29" spans="1:7" ht="15" customHeight="1">
      <c r="A29" s="129" t="s">
        <v>52</v>
      </c>
      <c r="B29" s="127" t="s">
        <v>57</v>
      </c>
      <c r="C29" s="112" t="s">
        <v>78</v>
      </c>
      <c r="D29" s="112"/>
      <c r="E29" s="112"/>
      <c r="F29" s="112"/>
      <c r="G29" s="112"/>
    </row>
    <row r="30" spans="1:7" ht="13.5" customHeight="1">
      <c r="A30" s="129"/>
      <c r="B30" s="127"/>
      <c r="C30" s="37" t="s">
        <v>3</v>
      </c>
      <c r="D30" s="37" t="s">
        <v>4</v>
      </c>
      <c r="E30" s="37" t="s">
        <v>5</v>
      </c>
      <c r="F30" s="37" t="s">
        <v>6</v>
      </c>
      <c r="G30" s="37" t="s">
        <v>58</v>
      </c>
    </row>
    <row r="31" spans="1:7" ht="16.5" customHeight="1">
      <c r="A31" s="2">
        <v>1</v>
      </c>
      <c r="B31" s="43" t="s">
        <v>77</v>
      </c>
      <c r="C31" s="88">
        <v>2090</v>
      </c>
      <c r="D31" s="88">
        <v>2090</v>
      </c>
      <c r="E31" s="88">
        <v>2091</v>
      </c>
      <c r="F31" s="88">
        <v>2091</v>
      </c>
      <c r="G31" s="88">
        <f>SUM(C31:F31)</f>
        <v>8362</v>
      </c>
    </row>
    <row r="32" spans="1:7" ht="16.5" customHeight="1">
      <c r="A32" s="2">
        <v>2</v>
      </c>
      <c r="B32" s="102" t="s">
        <v>90</v>
      </c>
      <c r="C32" s="88">
        <v>522</v>
      </c>
      <c r="D32" s="88">
        <v>522</v>
      </c>
      <c r="E32" s="88">
        <v>523</v>
      </c>
      <c r="F32" s="88">
        <v>523</v>
      </c>
      <c r="G32" s="88">
        <f>SUM(C32:F32)</f>
        <v>2090</v>
      </c>
    </row>
    <row r="33" spans="1:7" ht="15">
      <c r="A33" s="2">
        <v>2</v>
      </c>
      <c r="B33" s="43" t="s">
        <v>60</v>
      </c>
      <c r="C33" s="88">
        <v>273</v>
      </c>
      <c r="D33" s="88">
        <v>273</v>
      </c>
      <c r="E33" s="88">
        <v>275</v>
      </c>
      <c r="F33" s="88">
        <v>274</v>
      </c>
      <c r="G33" s="88">
        <f>SUM(C33:F33)</f>
        <v>1095</v>
      </c>
    </row>
    <row r="34" spans="1:7" ht="15">
      <c r="A34" s="41"/>
      <c r="B34" s="43" t="s">
        <v>61</v>
      </c>
      <c r="C34" s="9">
        <f>SUM(C31:C33)</f>
        <v>2885</v>
      </c>
      <c r="D34" s="9">
        <f>SUM(D31:D33)</f>
        <v>2885</v>
      </c>
      <c r="E34" s="9">
        <f>SUM(E31:E33)</f>
        <v>2889</v>
      </c>
      <c r="F34" s="9">
        <f>SUM(F31:F33)</f>
        <v>2888</v>
      </c>
      <c r="G34" s="88">
        <f>SUM(C34:F34)</f>
        <v>11547</v>
      </c>
    </row>
    <row r="35" spans="1:7" ht="15">
      <c r="A35" s="42"/>
      <c r="B35" s="100"/>
      <c r="C35" s="6"/>
      <c r="D35" s="6"/>
      <c r="E35" s="6"/>
      <c r="F35" s="6"/>
      <c r="G35" s="7"/>
    </row>
    <row r="36" spans="1:7" ht="15">
      <c r="A36" s="128" t="s">
        <v>66</v>
      </c>
      <c r="B36" s="128"/>
      <c r="C36" s="128"/>
      <c r="D36" s="128"/>
      <c r="E36" s="128"/>
      <c r="F36" s="128"/>
      <c r="G36" s="128"/>
    </row>
    <row r="37" spans="1:7" ht="15" customHeight="1">
      <c r="A37" s="129" t="s">
        <v>52</v>
      </c>
      <c r="B37" s="127" t="s">
        <v>57</v>
      </c>
      <c r="C37" s="112" t="s">
        <v>78</v>
      </c>
      <c r="D37" s="112"/>
      <c r="E37" s="112"/>
      <c r="F37" s="112"/>
      <c r="G37" s="112"/>
    </row>
    <row r="38" spans="1:7" ht="15.75" customHeight="1">
      <c r="A38" s="129"/>
      <c r="B38" s="127"/>
      <c r="C38" s="37" t="s">
        <v>3</v>
      </c>
      <c r="D38" s="37" t="s">
        <v>4</v>
      </c>
      <c r="E38" s="37" t="s">
        <v>5</v>
      </c>
      <c r="F38" s="37" t="s">
        <v>6</v>
      </c>
      <c r="G38" s="37" t="s">
        <v>58</v>
      </c>
    </row>
    <row r="39" spans="1:7" ht="19.5" customHeight="1">
      <c r="A39" s="2">
        <v>1</v>
      </c>
      <c r="B39" s="43" t="s">
        <v>77</v>
      </c>
      <c r="C39" s="88">
        <v>2405</v>
      </c>
      <c r="D39" s="88">
        <v>2626</v>
      </c>
      <c r="E39" s="88">
        <v>2691</v>
      </c>
      <c r="F39" s="88">
        <v>2762</v>
      </c>
      <c r="G39" s="88">
        <f>SUM(C39:F39)</f>
        <v>10484</v>
      </c>
    </row>
    <row r="40" spans="1:7" ht="19.5" customHeight="1">
      <c r="A40" s="2">
        <v>2</v>
      </c>
      <c r="B40" s="102" t="s">
        <v>90</v>
      </c>
      <c r="C40" s="88">
        <v>624</v>
      </c>
      <c r="D40" s="88">
        <v>663</v>
      </c>
      <c r="E40" s="88">
        <v>663</v>
      </c>
      <c r="F40" s="88">
        <v>670</v>
      </c>
      <c r="G40" s="88">
        <f>SUM(C40:F40)</f>
        <v>2620</v>
      </c>
    </row>
    <row r="41" spans="1:7" ht="15">
      <c r="A41" s="2">
        <v>3</v>
      </c>
      <c r="B41" s="43" t="s">
        <v>60</v>
      </c>
      <c r="C41" s="88">
        <v>91</v>
      </c>
      <c r="D41" s="88">
        <v>91</v>
      </c>
      <c r="E41" s="88">
        <v>92</v>
      </c>
      <c r="F41" s="88">
        <v>91</v>
      </c>
      <c r="G41" s="88">
        <f>SUM(C41:F41)</f>
        <v>365</v>
      </c>
    </row>
    <row r="42" spans="1:7" ht="15">
      <c r="A42" s="41"/>
      <c r="B42" s="43" t="s">
        <v>61</v>
      </c>
      <c r="C42" s="9">
        <f>SUM(C39:C41)</f>
        <v>3120</v>
      </c>
      <c r="D42" s="9">
        <f>SUM(D39:D41)</f>
        <v>3380</v>
      </c>
      <c r="E42" s="9">
        <f>SUM(E39:E41)</f>
        <v>3446</v>
      </c>
      <c r="F42" s="9">
        <f>SUM(F39:F41)</f>
        <v>3523</v>
      </c>
      <c r="G42" s="88">
        <f>SUM(C42:F42)</f>
        <v>13469</v>
      </c>
    </row>
    <row r="43" spans="1:7" ht="15">
      <c r="A43" s="128"/>
      <c r="B43" s="128"/>
      <c r="C43" s="128"/>
      <c r="D43" s="128"/>
      <c r="E43" s="128"/>
      <c r="F43" s="128"/>
      <c r="G43" s="128"/>
    </row>
    <row r="44" spans="1:7" ht="15">
      <c r="A44" s="130" t="s">
        <v>102</v>
      </c>
      <c r="B44" s="130"/>
      <c r="C44" s="130"/>
      <c r="D44" s="130"/>
      <c r="E44" s="130"/>
      <c r="F44" s="130"/>
      <c r="G44" s="130"/>
    </row>
    <row r="45" spans="1:7" ht="15" customHeight="1">
      <c r="A45" s="129" t="s">
        <v>52</v>
      </c>
      <c r="B45" s="127" t="s">
        <v>57</v>
      </c>
      <c r="C45" s="112" t="s">
        <v>78</v>
      </c>
      <c r="D45" s="112"/>
      <c r="E45" s="112"/>
      <c r="F45" s="112"/>
      <c r="G45" s="112"/>
    </row>
    <row r="46" spans="1:7" ht="15">
      <c r="A46" s="129"/>
      <c r="B46" s="127"/>
      <c r="C46" s="37" t="s">
        <v>3</v>
      </c>
      <c r="D46" s="37" t="s">
        <v>4</v>
      </c>
      <c r="E46" s="37" t="s">
        <v>5</v>
      </c>
      <c r="F46" s="37" t="s">
        <v>6</v>
      </c>
      <c r="G46" s="37" t="s">
        <v>58</v>
      </c>
    </row>
    <row r="47" spans="1:7" ht="15">
      <c r="A47" s="2">
        <v>1</v>
      </c>
      <c r="B47" s="43" t="s">
        <v>77</v>
      </c>
      <c r="C47" s="88">
        <f aca="true" t="shared" si="1" ref="C47:F48">C6+C19+C25+C31+C39</f>
        <v>4901</v>
      </c>
      <c r="D47" s="88">
        <f t="shared" si="1"/>
        <v>5096</v>
      </c>
      <c r="E47" s="88">
        <f t="shared" si="1"/>
        <v>5149</v>
      </c>
      <c r="F47" s="88">
        <f t="shared" si="1"/>
        <v>5228</v>
      </c>
      <c r="G47" s="88">
        <f>SUM(C47:F47)</f>
        <v>20374</v>
      </c>
    </row>
    <row r="48" spans="1:7" ht="15">
      <c r="A48" s="2">
        <v>2</v>
      </c>
      <c r="B48" s="43" t="s">
        <v>96</v>
      </c>
      <c r="C48" s="88">
        <f t="shared" si="1"/>
        <v>1740</v>
      </c>
      <c r="D48" s="88">
        <f t="shared" si="1"/>
        <v>1805</v>
      </c>
      <c r="E48" s="88">
        <f t="shared" si="1"/>
        <v>1819</v>
      </c>
      <c r="F48" s="88">
        <f t="shared" si="1"/>
        <v>1870</v>
      </c>
      <c r="G48" s="88">
        <f aca="true" t="shared" si="2" ref="G48:G56">SUM(C48:F48)</f>
        <v>7234</v>
      </c>
    </row>
    <row r="49" spans="1:7" ht="15">
      <c r="A49" s="2">
        <v>3</v>
      </c>
      <c r="B49" s="43" t="s">
        <v>117</v>
      </c>
      <c r="C49" s="88">
        <f aca="true" t="shared" si="3" ref="C49:F52">C8</f>
        <v>1</v>
      </c>
      <c r="D49" s="88">
        <f t="shared" si="3"/>
        <v>1</v>
      </c>
      <c r="E49" s="88">
        <f t="shared" si="3"/>
        <v>1</v>
      </c>
      <c r="F49" s="88">
        <f t="shared" si="3"/>
        <v>2</v>
      </c>
      <c r="G49" s="88">
        <f t="shared" si="2"/>
        <v>5</v>
      </c>
    </row>
    <row r="50" spans="1:7" ht="15">
      <c r="A50" s="2">
        <v>4</v>
      </c>
      <c r="B50" s="43" t="s">
        <v>97</v>
      </c>
      <c r="C50" s="88">
        <f t="shared" si="3"/>
        <v>2</v>
      </c>
      <c r="D50" s="88">
        <f t="shared" si="3"/>
        <v>1</v>
      </c>
      <c r="E50" s="88">
        <f t="shared" si="3"/>
        <v>1</v>
      </c>
      <c r="F50" s="88">
        <f t="shared" si="3"/>
        <v>1</v>
      </c>
      <c r="G50" s="88">
        <f t="shared" si="2"/>
        <v>5</v>
      </c>
    </row>
    <row r="51" spans="1:7" ht="15">
      <c r="A51" s="2">
        <v>5</v>
      </c>
      <c r="B51" s="43" t="s">
        <v>98</v>
      </c>
      <c r="C51" s="88">
        <f t="shared" si="3"/>
        <v>2</v>
      </c>
      <c r="D51" s="88">
        <f t="shared" si="3"/>
        <v>3</v>
      </c>
      <c r="E51" s="88">
        <f t="shared" si="3"/>
        <v>3</v>
      </c>
      <c r="F51" s="88">
        <f t="shared" si="3"/>
        <v>2</v>
      </c>
      <c r="G51" s="88">
        <f t="shared" si="2"/>
        <v>10</v>
      </c>
    </row>
    <row r="52" spans="1:7" ht="15">
      <c r="A52" s="2">
        <v>6</v>
      </c>
      <c r="B52" s="43" t="s">
        <v>99</v>
      </c>
      <c r="C52" s="88">
        <f t="shared" si="3"/>
        <v>4</v>
      </c>
      <c r="D52" s="88">
        <f t="shared" si="3"/>
        <v>4</v>
      </c>
      <c r="E52" s="88">
        <f t="shared" si="3"/>
        <v>3</v>
      </c>
      <c r="F52" s="88">
        <f t="shared" si="3"/>
        <v>4</v>
      </c>
      <c r="G52" s="88">
        <f t="shared" si="2"/>
        <v>15</v>
      </c>
    </row>
    <row r="53" spans="1:7" ht="15">
      <c r="A53" s="2">
        <v>7</v>
      </c>
      <c r="B53" s="43" t="s">
        <v>60</v>
      </c>
      <c r="C53" s="88">
        <f>C12+C33+C41</f>
        <v>364</v>
      </c>
      <c r="D53" s="88">
        <f>D12+D33+D41</f>
        <v>365</v>
      </c>
      <c r="E53" s="88">
        <f>E12+E33+E41</f>
        <v>368</v>
      </c>
      <c r="F53" s="88">
        <f>F12+F33+F41</f>
        <v>366</v>
      </c>
      <c r="G53" s="88">
        <f t="shared" si="2"/>
        <v>1463</v>
      </c>
    </row>
    <row r="54" spans="1:7" ht="15">
      <c r="A54" s="2">
        <v>8</v>
      </c>
      <c r="B54" s="102" t="s">
        <v>100</v>
      </c>
      <c r="C54" s="88">
        <f aca="true" t="shared" si="4" ref="C54:F55">C13</f>
        <v>2</v>
      </c>
      <c r="D54" s="88">
        <f t="shared" si="4"/>
        <v>1</v>
      </c>
      <c r="E54" s="88">
        <f t="shared" si="4"/>
        <v>2</v>
      </c>
      <c r="F54" s="88">
        <f t="shared" si="4"/>
        <v>1</v>
      </c>
      <c r="G54" s="88">
        <f t="shared" si="2"/>
        <v>6</v>
      </c>
    </row>
    <row r="55" spans="1:7" ht="15">
      <c r="A55" s="2">
        <v>9</v>
      </c>
      <c r="B55" s="102" t="s">
        <v>101</v>
      </c>
      <c r="C55" s="88">
        <f t="shared" si="4"/>
        <v>10</v>
      </c>
      <c r="D55" s="88">
        <f t="shared" si="4"/>
        <v>10</v>
      </c>
      <c r="E55" s="88">
        <f t="shared" si="4"/>
        <v>10</v>
      </c>
      <c r="F55" s="88">
        <f t="shared" si="4"/>
        <v>10</v>
      </c>
      <c r="G55" s="88">
        <f t="shared" si="2"/>
        <v>40</v>
      </c>
    </row>
    <row r="56" spans="1:7" ht="15">
      <c r="A56" s="2"/>
      <c r="B56" s="43" t="s">
        <v>61</v>
      </c>
      <c r="C56" s="88">
        <f>SUM(C47:C55)</f>
        <v>7026</v>
      </c>
      <c r="D56" s="88">
        <f>SUM(D47:D55)</f>
        <v>7286</v>
      </c>
      <c r="E56" s="88">
        <f>SUM(E47:E55)</f>
        <v>7356</v>
      </c>
      <c r="F56" s="88">
        <f>SUM(F47:F55)</f>
        <v>7484</v>
      </c>
      <c r="G56" s="88">
        <f t="shared" si="2"/>
        <v>29152</v>
      </c>
    </row>
  </sheetData>
  <sheetProtection/>
  <mergeCells count="27">
    <mergeCell ref="A2:G2"/>
    <mergeCell ref="A3:G3"/>
    <mergeCell ref="A16:G16"/>
    <mergeCell ref="D1:G1"/>
    <mergeCell ref="C17:G17"/>
    <mergeCell ref="A4:A5"/>
    <mergeCell ref="A17:A18"/>
    <mergeCell ref="A22:G22"/>
    <mergeCell ref="C4:G4"/>
    <mergeCell ref="B23:B24"/>
    <mergeCell ref="B4:B5"/>
    <mergeCell ref="B17:B18"/>
    <mergeCell ref="B37:B38"/>
    <mergeCell ref="A23:A24"/>
    <mergeCell ref="C23:G23"/>
    <mergeCell ref="A28:G28"/>
    <mergeCell ref="A29:A30"/>
    <mergeCell ref="B29:B30"/>
    <mergeCell ref="C29:G29"/>
    <mergeCell ref="A43:G43"/>
    <mergeCell ref="C45:G45"/>
    <mergeCell ref="A36:G36"/>
    <mergeCell ref="A37:A38"/>
    <mergeCell ref="A44:G44"/>
    <mergeCell ref="A45:A46"/>
    <mergeCell ref="B45:B46"/>
    <mergeCell ref="C37:G37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1" max="1" width="44.7109375" style="11" customWidth="1"/>
    <col min="2" max="2" width="15.421875" style="46" customWidth="1"/>
    <col min="3" max="6" width="15.421875" style="46" hidden="1" customWidth="1"/>
    <col min="7" max="7" width="9.140625" style="11" hidden="1" customWidth="1"/>
    <col min="8" max="8" width="0" style="11" hidden="1" customWidth="1"/>
    <col min="9" max="9" width="9.140625" style="110" customWidth="1"/>
    <col min="10" max="16384" width="9.140625" style="11" customWidth="1"/>
  </cols>
  <sheetData>
    <row r="1" spans="4:7" ht="53.25" customHeight="1">
      <c r="D1" s="111" t="s">
        <v>152</v>
      </c>
      <c r="E1" s="111"/>
      <c r="F1" s="111"/>
      <c r="G1" s="111"/>
    </row>
    <row r="2" spans="1:6" ht="48" customHeight="1">
      <c r="A2" s="113" t="s">
        <v>127</v>
      </c>
      <c r="B2" s="113"/>
      <c r="C2" s="113"/>
      <c r="D2" s="113"/>
      <c r="E2" s="113"/>
      <c r="F2" s="113"/>
    </row>
    <row r="3" spans="1:9" s="21" customFormat="1" ht="12.75" customHeight="1">
      <c r="A3" s="115" t="s">
        <v>89</v>
      </c>
      <c r="B3" s="112" t="s">
        <v>78</v>
      </c>
      <c r="C3" s="112"/>
      <c r="D3" s="112"/>
      <c r="E3" s="112"/>
      <c r="F3" s="112"/>
      <c r="I3" s="143"/>
    </row>
    <row r="4" spans="1:9" s="21" customFormat="1" ht="12.75" customHeight="1">
      <c r="A4" s="116"/>
      <c r="B4" s="45" t="s">
        <v>32</v>
      </c>
      <c r="C4" s="45" t="s">
        <v>34</v>
      </c>
      <c r="D4" s="45" t="s">
        <v>35</v>
      </c>
      <c r="E4" s="45" t="s">
        <v>33</v>
      </c>
      <c r="F4" s="35" t="s">
        <v>31</v>
      </c>
      <c r="G4" s="36" t="s">
        <v>51</v>
      </c>
      <c r="I4" s="143"/>
    </row>
    <row r="5" spans="1:9" s="21" customFormat="1" ht="15.75">
      <c r="A5" s="24" t="s">
        <v>38</v>
      </c>
      <c r="B5" s="22">
        <v>948</v>
      </c>
      <c r="C5" s="22">
        <v>947</v>
      </c>
      <c r="D5" s="22">
        <v>947</v>
      </c>
      <c r="E5" s="22">
        <v>947</v>
      </c>
      <c r="F5" s="22">
        <f aca="true" t="shared" si="0" ref="F5:F17">SUM(B5:E5)</f>
        <v>3789</v>
      </c>
      <c r="G5" s="28" t="e">
        <f>C5+#REF!</f>
        <v>#REF!</v>
      </c>
      <c r="H5" s="24" t="e">
        <f>B5+C5+D5+#REF!+#REF!+#REF!</f>
        <v>#REF!</v>
      </c>
      <c r="I5" s="22">
        <f>B5/3/100*15</f>
        <v>47.400000000000006</v>
      </c>
    </row>
    <row r="6" spans="1:9" s="21" customFormat="1" ht="15.75">
      <c r="A6" s="24" t="s">
        <v>20</v>
      </c>
      <c r="B6" s="22">
        <v>673</v>
      </c>
      <c r="C6" s="22">
        <v>672</v>
      </c>
      <c r="D6" s="22">
        <v>672</v>
      </c>
      <c r="E6" s="22">
        <v>674</v>
      </c>
      <c r="F6" s="22">
        <f t="shared" si="0"/>
        <v>2691</v>
      </c>
      <c r="G6" s="28" t="e">
        <f>C6+#REF!</f>
        <v>#REF!</v>
      </c>
      <c r="H6" s="24" t="e">
        <f>B6+C6+D6+#REF!+#REF!+#REF!</f>
        <v>#REF!</v>
      </c>
      <c r="I6" s="22">
        <f aca="true" t="shared" si="1" ref="I6:I18">B6/3/100*15</f>
        <v>33.650000000000006</v>
      </c>
    </row>
    <row r="7" spans="1:9" s="21" customFormat="1" ht="15.75">
      <c r="A7" s="24" t="s">
        <v>21</v>
      </c>
      <c r="B7" s="22">
        <v>665</v>
      </c>
      <c r="C7" s="22">
        <v>665</v>
      </c>
      <c r="D7" s="22">
        <v>673</v>
      </c>
      <c r="E7" s="22">
        <v>673</v>
      </c>
      <c r="F7" s="22">
        <f t="shared" si="0"/>
        <v>2676</v>
      </c>
      <c r="G7" s="28" t="e">
        <f>C7+#REF!</f>
        <v>#REF!</v>
      </c>
      <c r="H7" s="24" t="e">
        <f>B7+C7+D7+#REF!+#REF!+#REF!</f>
        <v>#REF!</v>
      </c>
      <c r="I7" s="22">
        <f t="shared" si="1"/>
        <v>33.25</v>
      </c>
    </row>
    <row r="8" spans="1:9" s="21" customFormat="1" ht="15.75">
      <c r="A8" s="24" t="s">
        <v>39</v>
      </c>
      <c r="B8" s="22">
        <v>803</v>
      </c>
      <c r="C8" s="22">
        <v>802</v>
      </c>
      <c r="D8" s="22">
        <v>802</v>
      </c>
      <c r="E8" s="22">
        <v>801</v>
      </c>
      <c r="F8" s="22">
        <f t="shared" si="0"/>
        <v>3208</v>
      </c>
      <c r="G8" s="28" t="e">
        <f>C8+#REF!</f>
        <v>#REF!</v>
      </c>
      <c r="H8" s="24" t="e">
        <f>B8+C8+D8+#REF!+#REF!+#REF!</f>
        <v>#REF!</v>
      </c>
      <c r="I8" s="22">
        <f t="shared" si="1"/>
        <v>40.15</v>
      </c>
    </row>
    <row r="9" spans="1:9" s="21" customFormat="1" ht="15.75">
      <c r="A9" s="24" t="s">
        <v>24</v>
      </c>
      <c r="B9" s="22">
        <v>593</v>
      </c>
      <c r="C9" s="22">
        <v>594</v>
      </c>
      <c r="D9" s="22">
        <v>594</v>
      </c>
      <c r="E9" s="22">
        <v>594</v>
      </c>
      <c r="F9" s="22">
        <f t="shared" si="0"/>
        <v>2375</v>
      </c>
      <c r="G9" s="28" t="e">
        <f>C9+#REF!</f>
        <v>#REF!</v>
      </c>
      <c r="H9" s="24" t="e">
        <f>B9+C9+D9+#REF!+#REF!+#REF!</f>
        <v>#REF!</v>
      </c>
      <c r="I9" s="22">
        <f t="shared" si="1"/>
        <v>29.65</v>
      </c>
    </row>
    <row r="10" spans="1:9" s="21" customFormat="1" ht="15.75">
      <c r="A10" s="24" t="s">
        <v>25</v>
      </c>
      <c r="B10" s="12">
        <v>535</v>
      </c>
      <c r="C10" s="22">
        <v>535</v>
      </c>
      <c r="D10" s="22">
        <v>535</v>
      </c>
      <c r="E10" s="22">
        <v>534</v>
      </c>
      <c r="F10" s="22">
        <f t="shared" si="0"/>
        <v>2139</v>
      </c>
      <c r="G10" s="28" t="e">
        <f>C10+#REF!</f>
        <v>#REF!</v>
      </c>
      <c r="H10" s="24" t="e">
        <f>B10+C10+D10+#REF!+#REF!+#REF!</f>
        <v>#REF!</v>
      </c>
      <c r="I10" s="22">
        <f t="shared" si="1"/>
        <v>26.75</v>
      </c>
    </row>
    <row r="11" spans="1:9" s="21" customFormat="1" ht="15.75">
      <c r="A11" s="24" t="s">
        <v>40</v>
      </c>
      <c r="B11" s="12">
        <v>590</v>
      </c>
      <c r="C11" s="51">
        <v>591</v>
      </c>
      <c r="D11" s="51">
        <v>590</v>
      </c>
      <c r="E11" s="51">
        <v>590</v>
      </c>
      <c r="F11" s="22">
        <f t="shared" si="0"/>
        <v>2361</v>
      </c>
      <c r="G11" s="28" t="e">
        <f>C11+#REF!</f>
        <v>#REF!</v>
      </c>
      <c r="H11" s="24" t="e">
        <f>B11+C11+D11+#REF!+#REF!+#REF!</f>
        <v>#REF!</v>
      </c>
      <c r="I11" s="22">
        <f t="shared" si="1"/>
        <v>29.5</v>
      </c>
    </row>
    <row r="12" spans="1:9" s="21" customFormat="1" ht="15.75">
      <c r="A12" s="24" t="s">
        <v>22</v>
      </c>
      <c r="B12" s="12">
        <v>772</v>
      </c>
      <c r="C12" s="22">
        <v>773</v>
      </c>
      <c r="D12" s="22">
        <v>773</v>
      </c>
      <c r="E12" s="22">
        <v>773</v>
      </c>
      <c r="F12" s="22">
        <f t="shared" si="0"/>
        <v>3091</v>
      </c>
      <c r="G12" s="28" t="e">
        <f>C12+#REF!</f>
        <v>#REF!</v>
      </c>
      <c r="H12" s="24" t="e">
        <f>B12+C12+D12+#REF!+#REF!+#REF!</f>
        <v>#REF!</v>
      </c>
      <c r="I12" s="22">
        <f t="shared" si="1"/>
        <v>38.6</v>
      </c>
    </row>
    <row r="13" spans="1:9" s="21" customFormat="1" ht="15.75">
      <c r="A13" s="24" t="s">
        <v>41</v>
      </c>
      <c r="B13" s="12">
        <v>472</v>
      </c>
      <c r="C13" s="51">
        <v>472</v>
      </c>
      <c r="D13" s="87">
        <v>472</v>
      </c>
      <c r="E13" s="51">
        <v>473</v>
      </c>
      <c r="F13" s="22">
        <f t="shared" si="0"/>
        <v>1889</v>
      </c>
      <c r="G13" s="28" t="e">
        <f>C13+#REF!</f>
        <v>#REF!</v>
      </c>
      <c r="H13" s="24" t="e">
        <f>B13+C13+D13+#REF!+#REF!+#REF!</f>
        <v>#REF!</v>
      </c>
      <c r="I13" s="22">
        <f t="shared" si="1"/>
        <v>23.6</v>
      </c>
    </row>
    <row r="14" spans="1:9" s="21" customFormat="1" ht="15.75">
      <c r="A14" s="24" t="s">
        <v>23</v>
      </c>
      <c r="B14" s="12">
        <v>483</v>
      </c>
      <c r="C14" s="87">
        <v>483</v>
      </c>
      <c r="D14" s="87">
        <v>483</v>
      </c>
      <c r="E14" s="87">
        <v>483</v>
      </c>
      <c r="F14" s="22">
        <f t="shared" si="0"/>
        <v>1932</v>
      </c>
      <c r="G14" s="28" t="e">
        <f>C14+#REF!</f>
        <v>#REF!</v>
      </c>
      <c r="H14" s="24" t="e">
        <f>B14+C14+D14+#REF!+#REF!+#REF!</f>
        <v>#REF!</v>
      </c>
      <c r="I14" s="22">
        <f t="shared" si="1"/>
        <v>24.150000000000002</v>
      </c>
    </row>
    <row r="15" spans="1:9" s="21" customFormat="1" ht="15.75">
      <c r="A15" s="24" t="s">
        <v>42</v>
      </c>
      <c r="B15" s="12">
        <v>956</v>
      </c>
      <c r="C15" s="22">
        <v>955</v>
      </c>
      <c r="D15" s="22">
        <v>956</v>
      </c>
      <c r="E15" s="22">
        <v>965</v>
      </c>
      <c r="F15" s="22">
        <f t="shared" si="0"/>
        <v>3832</v>
      </c>
      <c r="G15" s="28" t="e">
        <f>C15+#REF!</f>
        <v>#REF!</v>
      </c>
      <c r="H15" s="24" t="e">
        <f>B15+C15+D15+#REF!+#REF!+#REF!</f>
        <v>#REF!</v>
      </c>
      <c r="I15" s="22">
        <f t="shared" si="1"/>
        <v>47.800000000000004</v>
      </c>
    </row>
    <row r="16" spans="1:9" s="21" customFormat="1" ht="15.75">
      <c r="A16" s="24" t="s">
        <v>26</v>
      </c>
      <c r="B16" s="12">
        <v>697</v>
      </c>
      <c r="C16" s="22">
        <v>697</v>
      </c>
      <c r="D16" s="22">
        <v>698</v>
      </c>
      <c r="E16" s="22">
        <v>698</v>
      </c>
      <c r="F16" s="22">
        <f t="shared" si="0"/>
        <v>2790</v>
      </c>
      <c r="G16" s="28" t="e">
        <f>C16+#REF!</f>
        <v>#REF!</v>
      </c>
      <c r="H16" s="24" t="e">
        <f>B16+C16+D16+#REF!+#REF!+#REF!</f>
        <v>#REF!</v>
      </c>
      <c r="I16" s="22">
        <f t="shared" si="1"/>
        <v>34.85</v>
      </c>
    </row>
    <row r="17" spans="1:9" s="21" customFormat="1" ht="15.75">
      <c r="A17" s="24" t="s">
        <v>88</v>
      </c>
      <c r="B17" s="12">
        <v>11983</v>
      </c>
      <c r="C17" s="22">
        <v>8911</v>
      </c>
      <c r="D17" s="22">
        <v>8911</v>
      </c>
      <c r="E17" s="22">
        <v>11778</v>
      </c>
      <c r="F17" s="22">
        <f t="shared" si="0"/>
        <v>41583</v>
      </c>
      <c r="G17" s="28" t="e">
        <f>C17+#REF!</f>
        <v>#REF!</v>
      </c>
      <c r="H17" s="24" t="e">
        <f>B17+C17+D17+#REF!+#REF!+#REF!</f>
        <v>#REF!</v>
      </c>
      <c r="I17" s="22">
        <f t="shared" si="1"/>
        <v>599.15</v>
      </c>
    </row>
    <row r="18" spans="1:9" s="21" customFormat="1" ht="15.75">
      <c r="A18" s="24" t="s">
        <v>31</v>
      </c>
      <c r="B18" s="26">
        <f>SUM(B5:B17)</f>
        <v>20170</v>
      </c>
      <c r="C18" s="26">
        <f>SUM(C5:C17)</f>
        <v>17097</v>
      </c>
      <c r="D18" s="26">
        <f>SUM(D5:D17)</f>
        <v>17106</v>
      </c>
      <c r="E18" s="26">
        <f>SUM(E5:E17)</f>
        <v>19983</v>
      </c>
      <c r="F18" s="26">
        <f>SUM(F5:F17)</f>
        <v>74356</v>
      </c>
      <c r="G18" s="28" t="e">
        <f>C18+#REF!</f>
        <v>#REF!</v>
      </c>
      <c r="H18" s="24" t="e">
        <f>B18+C18+D18+#REF!+#REF!+#REF!</f>
        <v>#REF!</v>
      </c>
      <c r="I18" s="22">
        <f t="shared" si="1"/>
        <v>1008.5</v>
      </c>
    </row>
  </sheetData>
  <sheetProtection/>
  <mergeCells count="4">
    <mergeCell ref="B3:F3"/>
    <mergeCell ref="A2:F2"/>
    <mergeCell ref="A3:A4"/>
    <mergeCell ref="D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3"/>
  <sheetViews>
    <sheetView zoomScalePageLayoutView="0" workbookViewId="0" topLeftCell="A91">
      <selection activeCell="D120" sqref="D120"/>
    </sheetView>
  </sheetViews>
  <sheetFormatPr defaultColWidth="9.140625" defaultRowHeight="15"/>
  <cols>
    <col min="1" max="1" width="44.7109375" style="11" customWidth="1"/>
    <col min="2" max="6" width="15.421875" style="61" customWidth="1"/>
    <col min="7" max="7" width="9.140625" style="11" hidden="1" customWidth="1"/>
    <col min="8" max="8" width="0" style="11" hidden="1" customWidth="1"/>
    <col min="9" max="16384" width="9.140625" style="11" customWidth="1"/>
  </cols>
  <sheetData>
    <row r="1" spans="4:7" ht="66" customHeight="1">
      <c r="D1" s="111" t="s">
        <v>153</v>
      </c>
      <c r="E1" s="111"/>
      <c r="F1" s="111"/>
      <c r="G1" s="111"/>
    </row>
    <row r="2" spans="1:6" ht="27.75" customHeight="1">
      <c r="A2" s="113" t="s">
        <v>130</v>
      </c>
      <c r="B2" s="113"/>
      <c r="C2" s="113"/>
      <c r="D2" s="113"/>
      <c r="E2" s="113"/>
      <c r="F2" s="113"/>
    </row>
    <row r="3" spans="1:6" s="21" customFormat="1" ht="12.75" customHeight="1">
      <c r="A3" s="115" t="s">
        <v>89</v>
      </c>
      <c r="B3" s="112" t="s">
        <v>78</v>
      </c>
      <c r="C3" s="112"/>
      <c r="D3" s="112"/>
      <c r="E3" s="112"/>
      <c r="F3" s="112"/>
    </row>
    <row r="4" spans="1:7" s="21" customFormat="1" ht="12.75" customHeight="1">
      <c r="A4" s="116"/>
      <c r="B4" s="60" t="s">
        <v>32</v>
      </c>
      <c r="C4" s="60" t="s">
        <v>34</v>
      </c>
      <c r="D4" s="60" t="s">
        <v>35</v>
      </c>
      <c r="E4" s="60" t="s">
        <v>33</v>
      </c>
      <c r="F4" s="35" t="s">
        <v>31</v>
      </c>
      <c r="G4" s="36" t="s">
        <v>51</v>
      </c>
    </row>
    <row r="5" spans="1:8" s="21" customFormat="1" ht="15.75">
      <c r="A5" s="24" t="s">
        <v>28</v>
      </c>
      <c r="B5" s="22">
        <v>784</v>
      </c>
      <c r="C5" s="22">
        <v>784</v>
      </c>
      <c r="D5" s="22">
        <v>784</v>
      </c>
      <c r="E5" s="22">
        <v>784</v>
      </c>
      <c r="F5" s="22">
        <f>SUM(B5:E5)</f>
        <v>3136</v>
      </c>
      <c r="G5" s="28" t="e">
        <f>C5+#REF!</f>
        <v>#REF!</v>
      </c>
      <c r="H5" s="24" t="e">
        <f>B5+C5+D5+#REF!+#REF!+#REF!</f>
        <v>#REF!</v>
      </c>
    </row>
    <row r="7" spans="1:6" ht="15.75">
      <c r="A7" s="113" t="s">
        <v>128</v>
      </c>
      <c r="B7" s="113"/>
      <c r="C7" s="113"/>
      <c r="D7" s="113"/>
      <c r="E7" s="113"/>
      <c r="F7" s="113"/>
    </row>
    <row r="8" spans="1:6" ht="15.75">
      <c r="A8" s="115" t="s">
        <v>89</v>
      </c>
      <c r="B8" s="112" t="s">
        <v>78</v>
      </c>
      <c r="C8" s="112"/>
      <c r="D8" s="112"/>
      <c r="E8" s="112"/>
      <c r="F8" s="112"/>
    </row>
    <row r="9" spans="1:6" ht="15.75">
      <c r="A9" s="116"/>
      <c r="B9" s="60" t="s">
        <v>32</v>
      </c>
      <c r="C9" s="60" t="s">
        <v>34</v>
      </c>
      <c r="D9" s="60" t="s">
        <v>35</v>
      </c>
      <c r="E9" s="60" t="s">
        <v>33</v>
      </c>
      <c r="F9" s="35" t="s">
        <v>31</v>
      </c>
    </row>
    <row r="10" spans="1:6" ht="15.75">
      <c r="A10" s="24" t="s">
        <v>28</v>
      </c>
      <c r="B10" s="22">
        <v>688</v>
      </c>
      <c r="C10" s="22">
        <v>689</v>
      </c>
      <c r="D10" s="22">
        <v>689</v>
      </c>
      <c r="E10" s="22">
        <v>689</v>
      </c>
      <c r="F10" s="22">
        <f aca="true" t="shared" si="0" ref="F10:F15">SUM(B10:E10)</f>
        <v>2755</v>
      </c>
    </row>
    <row r="11" spans="1:6" ht="15.75">
      <c r="A11" s="24" t="s">
        <v>56</v>
      </c>
      <c r="B11" s="22">
        <v>400</v>
      </c>
      <c r="C11" s="22">
        <v>325</v>
      </c>
      <c r="D11" s="22">
        <v>325</v>
      </c>
      <c r="E11" s="22">
        <v>350</v>
      </c>
      <c r="F11" s="22">
        <f t="shared" si="0"/>
        <v>1400</v>
      </c>
    </row>
    <row r="12" spans="1:6" ht="15.75">
      <c r="A12" s="24" t="s">
        <v>39</v>
      </c>
      <c r="B12" s="22">
        <v>13</v>
      </c>
      <c r="C12" s="22">
        <v>13</v>
      </c>
      <c r="D12" s="22">
        <v>12</v>
      </c>
      <c r="E12" s="22">
        <v>12</v>
      </c>
      <c r="F12" s="22">
        <f t="shared" si="0"/>
        <v>50</v>
      </c>
    </row>
    <row r="13" spans="1:6" ht="15.75">
      <c r="A13" s="24" t="s">
        <v>42</v>
      </c>
      <c r="B13" s="62">
        <v>62</v>
      </c>
      <c r="C13" s="22">
        <v>63</v>
      </c>
      <c r="D13" s="22">
        <v>62</v>
      </c>
      <c r="E13" s="22">
        <v>63</v>
      </c>
      <c r="F13" s="22">
        <f t="shared" si="0"/>
        <v>250</v>
      </c>
    </row>
    <row r="14" spans="1:6" ht="15.75">
      <c r="A14" s="24" t="s">
        <v>27</v>
      </c>
      <c r="B14" s="62">
        <v>407</v>
      </c>
      <c r="C14" s="62">
        <v>428</v>
      </c>
      <c r="D14" s="62">
        <v>471</v>
      </c>
      <c r="E14" s="62">
        <v>465</v>
      </c>
      <c r="F14" s="22">
        <f t="shared" si="0"/>
        <v>1771</v>
      </c>
    </row>
    <row r="15" spans="1:6" ht="15.75">
      <c r="A15" s="24" t="s">
        <v>45</v>
      </c>
      <c r="B15" s="62">
        <v>255</v>
      </c>
      <c r="C15" s="87">
        <v>255</v>
      </c>
      <c r="D15" s="87">
        <v>255</v>
      </c>
      <c r="E15" s="87">
        <v>255</v>
      </c>
      <c r="F15" s="22">
        <f t="shared" si="0"/>
        <v>1020</v>
      </c>
    </row>
    <row r="16" spans="1:6" ht="15.75">
      <c r="A16" s="24" t="s">
        <v>31</v>
      </c>
      <c r="B16" s="26">
        <f>SUM(B10:B15)</f>
        <v>1825</v>
      </c>
      <c r="C16" s="26">
        <f>SUM(C10:C15)</f>
        <v>1773</v>
      </c>
      <c r="D16" s="26">
        <f>SUM(D10:D15)</f>
        <v>1814</v>
      </c>
      <c r="E16" s="26">
        <f>SUM(E10:E15)</f>
        <v>1834</v>
      </c>
      <c r="F16" s="26">
        <f>SUM(F10:F15)</f>
        <v>7246</v>
      </c>
    </row>
    <row r="18" spans="1:6" ht="34.5" customHeight="1">
      <c r="A18" s="113" t="s">
        <v>129</v>
      </c>
      <c r="B18" s="113"/>
      <c r="C18" s="113"/>
      <c r="D18" s="113"/>
      <c r="E18" s="113"/>
      <c r="F18" s="113"/>
    </row>
    <row r="19" spans="1:6" ht="15.75">
      <c r="A19" s="140" t="s">
        <v>89</v>
      </c>
      <c r="B19" s="112" t="s">
        <v>78</v>
      </c>
      <c r="C19" s="112"/>
      <c r="D19" s="112"/>
      <c r="E19" s="112"/>
      <c r="F19" s="112"/>
    </row>
    <row r="20" spans="1:6" ht="15.75">
      <c r="A20" s="140"/>
      <c r="B20" s="84" t="s">
        <v>32</v>
      </c>
      <c r="C20" s="84" t="s">
        <v>34</v>
      </c>
      <c r="D20" s="84" t="s">
        <v>35</v>
      </c>
      <c r="E20" s="84" t="s">
        <v>33</v>
      </c>
      <c r="F20" s="84" t="s">
        <v>31</v>
      </c>
    </row>
    <row r="21" spans="1:6" ht="15.75">
      <c r="A21" s="89" t="s">
        <v>28</v>
      </c>
      <c r="B21" s="22">
        <v>549</v>
      </c>
      <c r="C21" s="22">
        <v>550</v>
      </c>
      <c r="D21" s="22">
        <v>551</v>
      </c>
      <c r="E21" s="22">
        <v>550</v>
      </c>
      <c r="F21" s="22">
        <f>SUM(B21:E21)</f>
        <v>2200</v>
      </c>
    </row>
    <row r="22" spans="1:6" ht="15.75">
      <c r="A22" s="90" t="s">
        <v>29</v>
      </c>
      <c r="B22" s="87">
        <v>2</v>
      </c>
      <c r="C22" s="87">
        <v>2</v>
      </c>
      <c r="D22" s="87">
        <v>2</v>
      </c>
      <c r="E22" s="87">
        <v>4</v>
      </c>
      <c r="F22" s="22">
        <f>SUM(B22:E22)</f>
        <v>10</v>
      </c>
    </row>
    <row r="23" spans="1:6" ht="15.75">
      <c r="A23" s="40" t="s">
        <v>56</v>
      </c>
      <c r="B23" s="87">
        <v>43</v>
      </c>
      <c r="C23" s="87">
        <v>46</v>
      </c>
      <c r="D23" s="87">
        <v>47</v>
      </c>
      <c r="E23" s="87">
        <v>45</v>
      </c>
      <c r="F23" s="22">
        <f>SUM(B23:E23)</f>
        <v>181</v>
      </c>
    </row>
    <row r="24" spans="1:6" ht="15.75">
      <c r="A24" s="40" t="s">
        <v>55</v>
      </c>
      <c r="B24" s="87">
        <v>102</v>
      </c>
      <c r="C24" s="87">
        <v>102</v>
      </c>
      <c r="D24" s="87">
        <v>102</v>
      </c>
      <c r="E24" s="87">
        <v>101</v>
      </c>
      <c r="F24" s="22">
        <f>SUM(B24:E24)</f>
        <v>407</v>
      </c>
    </row>
    <row r="25" spans="1:6" ht="15.75">
      <c r="A25" s="24" t="s">
        <v>31</v>
      </c>
      <c r="B25" s="87">
        <f>SUM(B21:B24)</f>
        <v>696</v>
      </c>
      <c r="C25" s="87">
        <f>SUM(C21:C24)</f>
        <v>700</v>
      </c>
      <c r="D25" s="87">
        <f>SUM(D21:D24)</f>
        <v>702</v>
      </c>
      <c r="E25" s="87">
        <f>SUM(E21:E24)</f>
        <v>700</v>
      </c>
      <c r="F25" s="22">
        <f>SUM(B25:E25)</f>
        <v>2798</v>
      </c>
    </row>
    <row r="27" ht="34.5" customHeight="1"/>
    <row r="28" spans="1:6" ht="45.75" customHeight="1">
      <c r="A28" s="113" t="s">
        <v>136</v>
      </c>
      <c r="B28" s="113"/>
      <c r="C28" s="113"/>
      <c r="D28" s="113"/>
      <c r="E28" s="113"/>
      <c r="F28" s="113"/>
    </row>
    <row r="29" spans="1:6" ht="15.75">
      <c r="A29" s="138" t="s">
        <v>89</v>
      </c>
      <c r="B29" s="139" t="s">
        <v>78</v>
      </c>
      <c r="C29" s="139"/>
      <c r="D29" s="139"/>
      <c r="E29" s="139"/>
      <c r="F29" s="139"/>
    </row>
    <row r="30" spans="1:6" ht="15.75">
      <c r="A30" s="138"/>
      <c r="B30" s="91" t="s">
        <v>32</v>
      </c>
      <c r="C30" s="91" t="s">
        <v>34</v>
      </c>
      <c r="D30" s="91" t="s">
        <v>35</v>
      </c>
      <c r="E30" s="91" t="s">
        <v>33</v>
      </c>
      <c r="F30" s="91" t="s">
        <v>31</v>
      </c>
    </row>
    <row r="31" spans="1:6" ht="31.5">
      <c r="A31" s="90" t="s">
        <v>131</v>
      </c>
      <c r="B31" s="92">
        <v>2363</v>
      </c>
      <c r="C31" s="92">
        <v>2363</v>
      </c>
      <c r="D31" s="92">
        <v>2363</v>
      </c>
      <c r="E31" s="92">
        <v>2364</v>
      </c>
      <c r="F31" s="92">
        <f>SUM(B31:E31)</f>
        <v>9453</v>
      </c>
    </row>
    <row r="32" spans="1:6" ht="31.5">
      <c r="A32" s="90" t="s">
        <v>135</v>
      </c>
      <c r="B32" s="86">
        <v>824</v>
      </c>
      <c r="C32" s="86">
        <v>1000</v>
      </c>
      <c r="D32" s="86">
        <v>1100</v>
      </c>
      <c r="E32" s="86">
        <v>2576</v>
      </c>
      <c r="F32" s="92">
        <f aca="true" t="shared" si="1" ref="F32:F46">SUM(B32:E32)</f>
        <v>5500</v>
      </c>
    </row>
    <row r="33" spans="1:6" ht="15.75">
      <c r="A33" s="8" t="s">
        <v>132</v>
      </c>
      <c r="B33" s="86">
        <v>0</v>
      </c>
      <c r="C33" s="86">
        <v>0</v>
      </c>
      <c r="D33" s="86">
        <v>0</v>
      </c>
      <c r="E33" s="86">
        <v>0</v>
      </c>
      <c r="F33" s="92">
        <f t="shared" si="1"/>
        <v>0</v>
      </c>
    </row>
    <row r="34" spans="1:6" ht="15.75">
      <c r="A34" s="8" t="s">
        <v>20</v>
      </c>
      <c r="B34" s="86">
        <v>0</v>
      </c>
      <c r="C34" s="86">
        <v>0</v>
      </c>
      <c r="D34" s="86">
        <v>0</v>
      </c>
      <c r="E34" s="86">
        <v>0</v>
      </c>
      <c r="F34" s="92">
        <f t="shared" si="1"/>
        <v>0</v>
      </c>
    </row>
    <row r="35" spans="1:6" ht="15.75">
      <c r="A35" s="8" t="s">
        <v>21</v>
      </c>
      <c r="B35" s="86">
        <v>432</v>
      </c>
      <c r="C35" s="86">
        <v>454</v>
      </c>
      <c r="D35" s="86">
        <v>498</v>
      </c>
      <c r="E35" s="86">
        <v>494</v>
      </c>
      <c r="F35" s="92">
        <f t="shared" si="1"/>
        <v>1878</v>
      </c>
    </row>
    <row r="36" spans="1:6" ht="15.75">
      <c r="A36" s="8" t="s">
        <v>39</v>
      </c>
      <c r="B36" s="86">
        <v>223</v>
      </c>
      <c r="C36" s="86">
        <v>223</v>
      </c>
      <c r="D36" s="86">
        <v>222</v>
      </c>
      <c r="E36" s="86">
        <v>222</v>
      </c>
      <c r="F36" s="92">
        <f t="shared" si="1"/>
        <v>890</v>
      </c>
    </row>
    <row r="37" spans="1:6" ht="15.75">
      <c r="A37" s="8" t="s">
        <v>24</v>
      </c>
      <c r="B37" s="86">
        <v>125</v>
      </c>
      <c r="C37" s="86">
        <v>125</v>
      </c>
      <c r="D37" s="86">
        <v>125</v>
      </c>
      <c r="E37" s="86">
        <v>125</v>
      </c>
      <c r="F37" s="92">
        <f t="shared" si="1"/>
        <v>500</v>
      </c>
    </row>
    <row r="38" spans="1:6" ht="15.75">
      <c r="A38" s="8" t="s">
        <v>25</v>
      </c>
      <c r="B38" s="86">
        <v>0</v>
      </c>
      <c r="C38" s="86">
        <v>0</v>
      </c>
      <c r="D38" s="86">
        <v>0</v>
      </c>
      <c r="E38" s="86">
        <v>0</v>
      </c>
      <c r="F38" s="92">
        <f t="shared" si="1"/>
        <v>0</v>
      </c>
    </row>
    <row r="39" spans="1:6" ht="15.75">
      <c r="A39" s="8" t="s">
        <v>133</v>
      </c>
      <c r="B39" s="86">
        <v>0</v>
      </c>
      <c r="C39" s="86">
        <v>0</v>
      </c>
      <c r="D39" s="86">
        <v>0</v>
      </c>
      <c r="E39" s="86">
        <v>0</v>
      </c>
      <c r="F39" s="92">
        <f t="shared" si="1"/>
        <v>0</v>
      </c>
    </row>
    <row r="40" spans="1:6" ht="15.75">
      <c r="A40" s="8" t="s">
        <v>22</v>
      </c>
      <c r="B40" s="86">
        <v>175</v>
      </c>
      <c r="C40" s="86">
        <v>175</v>
      </c>
      <c r="D40" s="86">
        <v>175</v>
      </c>
      <c r="E40" s="86">
        <v>175</v>
      </c>
      <c r="F40" s="92">
        <f t="shared" si="1"/>
        <v>700</v>
      </c>
    </row>
    <row r="41" spans="1:6" ht="15.75">
      <c r="A41" s="8" t="s">
        <v>134</v>
      </c>
      <c r="B41" s="86">
        <v>132</v>
      </c>
      <c r="C41" s="86">
        <v>132</v>
      </c>
      <c r="D41" s="86">
        <v>132</v>
      </c>
      <c r="E41" s="86">
        <v>132</v>
      </c>
      <c r="F41" s="92">
        <f t="shared" si="1"/>
        <v>528</v>
      </c>
    </row>
    <row r="42" spans="1:6" ht="15.75">
      <c r="A42" s="8" t="s">
        <v>23</v>
      </c>
      <c r="B42" s="86">
        <v>0</v>
      </c>
      <c r="C42" s="86">
        <v>0</v>
      </c>
      <c r="D42" s="86">
        <v>0</v>
      </c>
      <c r="E42" s="86">
        <v>0</v>
      </c>
      <c r="F42" s="92">
        <f t="shared" si="1"/>
        <v>0</v>
      </c>
    </row>
    <row r="43" spans="1:6" ht="15.75">
      <c r="A43" s="8" t="s">
        <v>42</v>
      </c>
      <c r="B43" s="86">
        <v>400</v>
      </c>
      <c r="C43" s="86">
        <v>400</v>
      </c>
      <c r="D43" s="86">
        <v>400</v>
      </c>
      <c r="E43" s="86">
        <v>400</v>
      </c>
      <c r="F43" s="92">
        <f t="shared" si="1"/>
        <v>1600</v>
      </c>
    </row>
    <row r="44" spans="1:6" ht="15.75">
      <c r="A44" s="8" t="s">
        <v>26</v>
      </c>
      <c r="B44" s="86">
        <v>0</v>
      </c>
      <c r="C44" s="86">
        <v>0</v>
      </c>
      <c r="D44" s="86">
        <v>0</v>
      </c>
      <c r="E44" s="86">
        <v>0</v>
      </c>
      <c r="F44" s="92">
        <f t="shared" si="1"/>
        <v>0</v>
      </c>
    </row>
    <row r="45" spans="1:6" ht="15.75">
      <c r="A45" s="8" t="s">
        <v>45</v>
      </c>
      <c r="B45" s="86">
        <v>1973</v>
      </c>
      <c r="C45" s="86">
        <v>1973</v>
      </c>
      <c r="D45" s="86">
        <v>1974</v>
      </c>
      <c r="E45" s="86">
        <v>1974</v>
      </c>
      <c r="F45" s="92">
        <f t="shared" si="1"/>
        <v>7894</v>
      </c>
    </row>
    <row r="46" spans="1:6" ht="15.75">
      <c r="A46" s="24" t="s">
        <v>31</v>
      </c>
      <c r="B46" s="86">
        <f>SUM(B31:B45)</f>
        <v>6647</v>
      </c>
      <c r="C46" s="86">
        <f>SUM(C31:C45)</f>
        <v>6845</v>
      </c>
      <c r="D46" s="86">
        <f>SUM(D31:D45)</f>
        <v>6989</v>
      </c>
      <c r="E46" s="86">
        <f>SUM(E31:E45)</f>
        <v>8462</v>
      </c>
      <c r="F46" s="92">
        <f t="shared" si="1"/>
        <v>28943</v>
      </c>
    </row>
    <row r="47" ht="100.5" customHeight="1"/>
    <row r="48" spans="1:6" ht="63" customHeight="1">
      <c r="A48" s="113" t="s">
        <v>137</v>
      </c>
      <c r="B48" s="113"/>
      <c r="C48" s="113"/>
      <c r="D48" s="113"/>
      <c r="E48" s="113"/>
      <c r="F48" s="113"/>
    </row>
    <row r="49" spans="1:6" ht="15.75">
      <c r="A49" s="138" t="s">
        <v>89</v>
      </c>
      <c r="B49" s="139" t="s">
        <v>78</v>
      </c>
      <c r="C49" s="139"/>
      <c r="D49" s="139"/>
      <c r="E49" s="139"/>
      <c r="F49" s="139"/>
    </row>
    <row r="50" spans="1:6" ht="15.75">
      <c r="A50" s="138"/>
      <c r="B50" s="91" t="s">
        <v>32</v>
      </c>
      <c r="C50" s="91" t="s">
        <v>34</v>
      </c>
      <c r="D50" s="91" t="s">
        <v>35</v>
      </c>
      <c r="E50" s="91" t="s">
        <v>33</v>
      </c>
      <c r="F50" s="91" t="s">
        <v>31</v>
      </c>
    </row>
    <row r="51" spans="1:6" ht="31.5">
      <c r="A51" s="90" t="s">
        <v>131</v>
      </c>
      <c r="B51" s="92">
        <v>439</v>
      </c>
      <c r="C51" s="92">
        <v>439</v>
      </c>
      <c r="D51" s="92">
        <v>439</v>
      </c>
      <c r="E51" s="92">
        <v>440</v>
      </c>
      <c r="F51" s="92">
        <f>SUM(B51:E51)</f>
        <v>1757</v>
      </c>
    </row>
    <row r="52" spans="1:6" ht="31.5">
      <c r="A52" s="90" t="s">
        <v>135</v>
      </c>
      <c r="B52" s="86">
        <v>380</v>
      </c>
      <c r="C52" s="86">
        <v>380</v>
      </c>
      <c r="D52" s="86">
        <v>370</v>
      </c>
      <c r="E52" s="86">
        <v>570</v>
      </c>
      <c r="F52" s="92">
        <f aca="true" t="shared" si="2" ref="F52:F67">SUM(B52:E52)</f>
        <v>1700</v>
      </c>
    </row>
    <row r="53" spans="1:6" ht="15.75">
      <c r="A53" s="24" t="s">
        <v>27</v>
      </c>
      <c r="B53" s="86">
        <v>298</v>
      </c>
      <c r="C53" s="86">
        <v>314</v>
      </c>
      <c r="D53" s="86">
        <v>345</v>
      </c>
      <c r="E53" s="86">
        <v>343</v>
      </c>
      <c r="F53" s="92">
        <f t="shared" si="2"/>
        <v>1300</v>
      </c>
    </row>
    <row r="54" spans="1:6" ht="15.75">
      <c r="A54" s="8" t="s">
        <v>132</v>
      </c>
      <c r="B54" s="86">
        <v>117</v>
      </c>
      <c r="C54" s="86">
        <v>118</v>
      </c>
      <c r="D54" s="86">
        <v>117</v>
      </c>
      <c r="E54" s="86">
        <v>118</v>
      </c>
      <c r="F54" s="92">
        <f t="shared" si="2"/>
        <v>470</v>
      </c>
    </row>
    <row r="55" spans="1:6" ht="15.75">
      <c r="A55" s="8" t="s">
        <v>20</v>
      </c>
      <c r="B55" s="86">
        <v>66</v>
      </c>
      <c r="C55" s="86">
        <v>92</v>
      </c>
      <c r="D55" s="86">
        <v>92</v>
      </c>
      <c r="E55" s="86">
        <v>92</v>
      </c>
      <c r="F55" s="92">
        <f t="shared" si="2"/>
        <v>342</v>
      </c>
    </row>
    <row r="56" spans="1:6" ht="15.75">
      <c r="A56" s="8" t="s">
        <v>21</v>
      </c>
      <c r="B56" s="86">
        <v>105</v>
      </c>
      <c r="C56" s="86">
        <v>111</v>
      </c>
      <c r="D56" s="86">
        <v>101</v>
      </c>
      <c r="E56" s="86">
        <v>120</v>
      </c>
      <c r="F56" s="92">
        <f t="shared" si="2"/>
        <v>437</v>
      </c>
    </row>
    <row r="57" spans="1:6" ht="15.75">
      <c r="A57" s="8" t="s">
        <v>39</v>
      </c>
      <c r="B57" s="86">
        <v>68</v>
      </c>
      <c r="C57" s="86">
        <v>68</v>
      </c>
      <c r="D57" s="86">
        <v>68</v>
      </c>
      <c r="E57" s="86">
        <v>68</v>
      </c>
      <c r="F57" s="92">
        <f t="shared" si="2"/>
        <v>272</v>
      </c>
    </row>
    <row r="58" spans="1:6" ht="15.75">
      <c r="A58" s="8" t="s">
        <v>24</v>
      </c>
      <c r="B58" s="86">
        <v>107</v>
      </c>
      <c r="C58" s="86">
        <v>107</v>
      </c>
      <c r="D58" s="86">
        <v>107</v>
      </c>
      <c r="E58" s="86">
        <v>110</v>
      </c>
      <c r="F58" s="92">
        <f t="shared" si="2"/>
        <v>431</v>
      </c>
    </row>
    <row r="59" spans="1:6" ht="15.75">
      <c r="A59" s="8" t="s">
        <v>25</v>
      </c>
      <c r="B59" s="86">
        <v>93</v>
      </c>
      <c r="C59" s="86">
        <v>93</v>
      </c>
      <c r="D59" s="86">
        <v>93</v>
      </c>
      <c r="E59" s="86">
        <v>92</v>
      </c>
      <c r="F59" s="92">
        <f t="shared" si="2"/>
        <v>371</v>
      </c>
    </row>
    <row r="60" spans="1:6" ht="15.75">
      <c r="A60" s="8" t="s">
        <v>133</v>
      </c>
      <c r="B60" s="86">
        <v>0</v>
      </c>
      <c r="C60" s="86">
        <v>50</v>
      </c>
      <c r="D60" s="86">
        <v>130</v>
      </c>
      <c r="E60" s="86">
        <v>85</v>
      </c>
      <c r="F60" s="92">
        <f t="shared" si="2"/>
        <v>265</v>
      </c>
    </row>
    <row r="61" spans="1:6" ht="15.75">
      <c r="A61" s="8" t="s">
        <v>22</v>
      </c>
      <c r="B61" s="86">
        <v>137</v>
      </c>
      <c r="C61" s="86">
        <v>137</v>
      </c>
      <c r="D61" s="86">
        <v>95</v>
      </c>
      <c r="E61" s="86">
        <v>138</v>
      </c>
      <c r="F61" s="92">
        <f t="shared" si="2"/>
        <v>507</v>
      </c>
    </row>
    <row r="62" spans="1:6" ht="15.75">
      <c r="A62" s="8" t="s">
        <v>134</v>
      </c>
      <c r="B62" s="86">
        <v>69</v>
      </c>
      <c r="C62" s="86">
        <v>70</v>
      </c>
      <c r="D62" s="86">
        <v>69</v>
      </c>
      <c r="E62" s="86">
        <v>70</v>
      </c>
      <c r="F62" s="92">
        <f t="shared" si="2"/>
        <v>278</v>
      </c>
    </row>
    <row r="63" spans="1:6" ht="15.75">
      <c r="A63" s="8" t="s">
        <v>23</v>
      </c>
      <c r="B63" s="86">
        <v>0</v>
      </c>
      <c r="C63" s="86">
        <v>0</v>
      </c>
      <c r="D63" s="86">
        <v>0</v>
      </c>
      <c r="E63" s="86">
        <v>0</v>
      </c>
      <c r="F63" s="92">
        <f t="shared" si="2"/>
        <v>0</v>
      </c>
    </row>
    <row r="64" spans="1:6" ht="15.75">
      <c r="A64" s="8" t="s">
        <v>42</v>
      </c>
      <c r="B64" s="86">
        <v>0</v>
      </c>
      <c r="C64" s="86">
        <v>0</v>
      </c>
      <c r="D64" s="86">
        <v>0</v>
      </c>
      <c r="E64" s="86">
        <v>0</v>
      </c>
      <c r="F64" s="92">
        <f t="shared" si="2"/>
        <v>0</v>
      </c>
    </row>
    <row r="65" spans="1:6" ht="15.75">
      <c r="A65" s="8" t="s">
        <v>26</v>
      </c>
      <c r="B65" s="86">
        <v>57</v>
      </c>
      <c r="C65" s="86">
        <v>57</v>
      </c>
      <c r="D65" s="86">
        <v>57</v>
      </c>
      <c r="E65" s="86">
        <v>56</v>
      </c>
      <c r="F65" s="92">
        <f t="shared" si="2"/>
        <v>227</v>
      </c>
    </row>
    <row r="66" spans="1:6" ht="15.75">
      <c r="A66" s="8" t="s">
        <v>45</v>
      </c>
      <c r="B66" s="86">
        <v>702</v>
      </c>
      <c r="C66" s="86">
        <v>702</v>
      </c>
      <c r="D66" s="86">
        <v>702</v>
      </c>
      <c r="E66" s="86">
        <v>702</v>
      </c>
      <c r="F66" s="92">
        <f t="shared" si="2"/>
        <v>2808</v>
      </c>
    </row>
    <row r="67" spans="1:6" ht="15.75">
      <c r="A67" s="24" t="s">
        <v>31</v>
      </c>
      <c r="B67" s="86">
        <f>SUM(B51:B66)</f>
        <v>2638</v>
      </c>
      <c r="C67" s="86">
        <f>SUM(C51:C66)</f>
        <v>2738</v>
      </c>
      <c r="D67" s="86">
        <f>SUM(D51:D66)</f>
        <v>2785</v>
      </c>
      <c r="E67" s="86">
        <f>SUM(E51:E66)</f>
        <v>3004</v>
      </c>
      <c r="F67" s="92">
        <f t="shared" si="2"/>
        <v>11165</v>
      </c>
    </row>
    <row r="69" spans="1:6" ht="30.75" customHeight="1">
      <c r="A69" s="113" t="s">
        <v>140</v>
      </c>
      <c r="B69" s="113"/>
      <c r="C69" s="113"/>
      <c r="D69" s="113"/>
      <c r="E69" s="113"/>
      <c r="F69" s="113"/>
    </row>
    <row r="70" spans="1:6" ht="15.75">
      <c r="A70" s="138" t="s">
        <v>89</v>
      </c>
      <c r="B70" s="139" t="s">
        <v>78</v>
      </c>
      <c r="C70" s="139"/>
      <c r="D70" s="139"/>
      <c r="E70" s="139"/>
      <c r="F70" s="139"/>
    </row>
    <row r="71" spans="1:6" ht="15.75">
      <c r="A71" s="138"/>
      <c r="B71" s="91" t="s">
        <v>32</v>
      </c>
      <c r="C71" s="91" t="s">
        <v>34</v>
      </c>
      <c r="D71" s="91" t="s">
        <v>35</v>
      </c>
      <c r="E71" s="91" t="s">
        <v>33</v>
      </c>
      <c r="F71" s="91" t="s">
        <v>31</v>
      </c>
    </row>
    <row r="72" spans="1:6" ht="31.5">
      <c r="A72" s="90" t="s">
        <v>131</v>
      </c>
      <c r="B72" s="92">
        <v>500</v>
      </c>
      <c r="C72" s="92">
        <v>500</v>
      </c>
      <c r="D72" s="92">
        <v>500</v>
      </c>
      <c r="E72" s="92">
        <v>500</v>
      </c>
      <c r="F72" s="92">
        <f>SUM(B72:E72)</f>
        <v>2000</v>
      </c>
    </row>
    <row r="74" spans="1:6" ht="46.5" customHeight="1">
      <c r="A74" s="113" t="s">
        <v>138</v>
      </c>
      <c r="B74" s="113"/>
      <c r="C74" s="113"/>
      <c r="D74" s="113"/>
      <c r="E74" s="113"/>
      <c r="F74" s="113"/>
    </row>
    <row r="75" spans="1:6" ht="15.75">
      <c r="A75" s="138" t="s">
        <v>89</v>
      </c>
      <c r="B75" s="139" t="s">
        <v>78</v>
      </c>
      <c r="C75" s="139"/>
      <c r="D75" s="139"/>
      <c r="E75" s="139"/>
      <c r="F75" s="139"/>
    </row>
    <row r="76" spans="1:6" ht="15.75">
      <c r="A76" s="138"/>
      <c r="B76" s="91" t="s">
        <v>32</v>
      </c>
      <c r="C76" s="91" t="s">
        <v>34</v>
      </c>
      <c r="D76" s="91" t="s">
        <v>35</v>
      </c>
      <c r="E76" s="91" t="s">
        <v>33</v>
      </c>
      <c r="F76" s="91" t="s">
        <v>31</v>
      </c>
    </row>
    <row r="77" spans="1:6" ht="15.75">
      <c r="A77" s="8" t="s">
        <v>132</v>
      </c>
      <c r="B77" s="86">
        <v>11</v>
      </c>
      <c r="C77" s="86">
        <v>11</v>
      </c>
      <c r="D77" s="86">
        <v>11</v>
      </c>
      <c r="E77" s="86">
        <v>11</v>
      </c>
      <c r="F77" s="92">
        <f aca="true" t="shared" si="3" ref="F77:F90">SUM(B77:E77)</f>
        <v>44</v>
      </c>
    </row>
    <row r="78" spans="1:6" ht="15.75">
      <c r="A78" s="8" t="s">
        <v>20</v>
      </c>
      <c r="B78" s="86">
        <v>6</v>
      </c>
      <c r="C78" s="86">
        <v>8</v>
      </c>
      <c r="D78" s="86">
        <v>7</v>
      </c>
      <c r="E78" s="86">
        <v>8</v>
      </c>
      <c r="F78" s="92">
        <f t="shared" si="3"/>
        <v>29</v>
      </c>
    </row>
    <row r="79" spans="1:6" ht="15.75">
      <c r="A79" s="8" t="s">
        <v>21</v>
      </c>
      <c r="B79" s="86">
        <v>5</v>
      </c>
      <c r="C79" s="86">
        <v>14</v>
      </c>
      <c r="D79" s="86">
        <v>9</v>
      </c>
      <c r="E79" s="86">
        <v>4</v>
      </c>
      <c r="F79" s="92">
        <f t="shared" si="3"/>
        <v>32</v>
      </c>
    </row>
    <row r="80" spans="1:6" ht="15.75">
      <c r="A80" s="8" t="s">
        <v>39</v>
      </c>
      <c r="B80" s="86">
        <v>15</v>
      </c>
      <c r="C80" s="86">
        <v>14</v>
      </c>
      <c r="D80" s="86">
        <v>14</v>
      </c>
      <c r="E80" s="86">
        <v>14</v>
      </c>
      <c r="F80" s="92">
        <f t="shared" si="3"/>
        <v>57</v>
      </c>
    </row>
    <row r="81" spans="1:6" ht="15.75">
      <c r="A81" s="8" t="s">
        <v>24</v>
      </c>
      <c r="B81" s="86">
        <v>7</v>
      </c>
      <c r="C81" s="86">
        <v>8</v>
      </c>
      <c r="D81" s="86">
        <v>8</v>
      </c>
      <c r="E81" s="86">
        <v>8</v>
      </c>
      <c r="F81" s="92">
        <f t="shared" si="3"/>
        <v>31</v>
      </c>
    </row>
    <row r="82" spans="1:6" ht="15.75">
      <c r="A82" s="8" t="s">
        <v>25</v>
      </c>
      <c r="B82" s="86">
        <v>7</v>
      </c>
      <c r="C82" s="86">
        <v>7</v>
      </c>
      <c r="D82" s="86">
        <v>8</v>
      </c>
      <c r="E82" s="86">
        <v>7</v>
      </c>
      <c r="F82" s="92">
        <f t="shared" si="3"/>
        <v>29</v>
      </c>
    </row>
    <row r="83" spans="1:6" ht="15.75">
      <c r="A83" s="8" t="s">
        <v>133</v>
      </c>
      <c r="B83" s="86">
        <v>7</v>
      </c>
      <c r="C83" s="86">
        <v>7</v>
      </c>
      <c r="D83" s="86">
        <v>8</v>
      </c>
      <c r="E83" s="86">
        <v>8</v>
      </c>
      <c r="F83" s="92">
        <f t="shared" si="3"/>
        <v>30</v>
      </c>
    </row>
    <row r="84" spans="1:6" ht="15.75">
      <c r="A84" s="8" t="s">
        <v>22</v>
      </c>
      <c r="B84" s="86">
        <v>7</v>
      </c>
      <c r="C84" s="86">
        <v>7</v>
      </c>
      <c r="D84" s="86">
        <v>8</v>
      </c>
      <c r="E84" s="86">
        <v>8</v>
      </c>
      <c r="F84" s="92">
        <f t="shared" si="3"/>
        <v>30</v>
      </c>
    </row>
    <row r="85" spans="1:6" ht="15.75">
      <c r="A85" s="8" t="s">
        <v>134</v>
      </c>
      <c r="B85" s="86">
        <v>8</v>
      </c>
      <c r="C85" s="86">
        <v>8</v>
      </c>
      <c r="D85" s="86">
        <v>8</v>
      </c>
      <c r="E85" s="86">
        <v>8</v>
      </c>
      <c r="F85" s="92">
        <f t="shared" si="3"/>
        <v>32</v>
      </c>
    </row>
    <row r="86" spans="1:6" ht="15.75">
      <c r="A86" s="8" t="s">
        <v>23</v>
      </c>
      <c r="B86" s="86">
        <v>8</v>
      </c>
      <c r="C86" s="86">
        <v>8</v>
      </c>
      <c r="D86" s="86">
        <v>7</v>
      </c>
      <c r="E86" s="86">
        <v>7</v>
      </c>
      <c r="F86" s="92">
        <f t="shared" si="3"/>
        <v>30</v>
      </c>
    </row>
    <row r="87" spans="1:6" ht="15.75">
      <c r="A87" s="8" t="s">
        <v>42</v>
      </c>
      <c r="B87" s="86">
        <v>9</v>
      </c>
      <c r="C87" s="86">
        <v>9</v>
      </c>
      <c r="D87" s="86">
        <v>9</v>
      </c>
      <c r="E87" s="86">
        <v>9</v>
      </c>
      <c r="F87" s="92">
        <f t="shared" si="3"/>
        <v>36</v>
      </c>
    </row>
    <row r="88" spans="1:6" ht="15.75">
      <c r="A88" s="8" t="s">
        <v>26</v>
      </c>
      <c r="B88" s="86">
        <v>4</v>
      </c>
      <c r="C88" s="86">
        <v>10</v>
      </c>
      <c r="D88" s="86">
        <v>10</v>
      </c>
      <c r="E88" s="86">
        <v>10</v>
      </c>
      <c r="F88" s="92">
        <f t="shared" si="3"/>
        <v>34</v>
      </c>
    </row>
    <row r="89" spans="1:6" ht="15.75">
      <c r="A89" s="8" t="s">
        <v>45</v>
      </c>
      <c r="B89" s="86">
        <v>71</v>
      </c>
      <c r="C89" s="86">
        <v>72</v>
      </c>
      <c r="D89" s="86">
        <v>72</v>
      </c>
      <c r="E89" s="86">
        <v>72</v>
      </c>
      <c r="F89" s="92">
        <f t="shared" si="3"/>
        <v>287</v>
      </c>
    </row>
    <row r="90" spans="1:6" ht="15.75">
      <c r="A90" s="24" t="s">
        <v>31</v>
      </c>
      <c r="B90" s="86">
        <f>SUM(B77:B89)</f>
        <v>165</v>
      </c>
      <c r="C90" s="86">
        <f>SUM(C77:C89)</f>
        <v>183</v>
      </c>
      <c r="D90" s="86">
        <f>SUM(D77:D89)</f>
        <v>179</v>
      </c>
      <c r="E90" s="86">
        <f>SUM(E77:E89)</f>
        <v>174</v>
      </c>
      <c r="F90" s="92">
        <f t="shared" si="3"/>
        <v>701</v>
      </c>
    </row>
    <row r="92" spans="1:6" ht="46.5" customHeight="1">
      <c r="A92" s="113" t="s">
        <v>139</v>
      </c>
      <c r="B92" s="113"/>
      <c r="C92" s="113"/>
      <c r="D92" s="113"/>
      <c r="E92" s="113"/>
      <c r="F92" s="113"/>
    </row>
    <row r="93" spans="1:6" ht="15.75">
      <c r="A93" s="138" t="s">
        <v>89</v>
      </c>
      <c r="B93" s="139" t="s">
        <v>78</v>
      </c>
      <c r="C93" s="139"/>
      <c r="D93" s="139"/>
      <c r="E93" s="139"/>
      <c r="F93" s="139"/>
    </row>
    <row r="94" spans="1:6" ht="15.75">
      <c r="A94" s="138"/>
      <c r="B94" s="91" t="s">
        <v>32</v>
      </c>
      <c r="C94" s="91" t="s">
        <v>34</v>
      </c>
      <c r="D94" s="91" t="s">
        <v>35</v>
      </c>
      <c r="E94" s="91" t="s">
        <v>33</v>
      </c>
      <c r="F94" s="91" t="s">
        <v>31</v>
      </c>
    </row>
    <row r="95" spans="1:6" ht="15.75">
      <c r="A95" s="8" t="s">
        <v>132</v>
      </c>
      <c r="B95" s="86">
        <v>14</v>
      </c>
      <c r="C95" s="86">
        <v>25</v>
      </c>
      <c r="D95" s="86">
        <v>25</v>
      </c>
      <c r="E95" s="86">
        <v>25</v>
      </c>
      <c r="F95" s="92">
        <f aca="true" t="shared" si="4" ref="F95:F108">SUM(B95:E95)</f>
        <v>89</v>
      </c>
    </row>
    <row r="96" spans="1:6" ht="15.75">
      <c r="A96" s="8" t="s">
        <v>20</v>
      </c>
      <c r="B96" s="86">
        <v>11</v>
      </c>
      <c r="C96" s="86">
        <v>15</v>
      </c>
      <c r="D96" s="86">
        <v>16</v>
      </c>
      <c r="E96" s="86">
        <v>15</v>
      </c>
      <c r="F96" s="92">
        <f t="shared" si="4"/>
        <v>57</v>
      </c>
    </row>
    <row r="97" spans="1:6" ht="15.75">
      <c r="A97" s="8" t="s">
        <v>21</v>
      </c>
      <c r="B97" s="86">
        <v>9</v>
      </c>
      <c r="C97" s="86">
        <v>30</v>
      </c>
      <c r="D97" s="86">
        <v>18</v>
      </c>
      <c r="E97" s="86">
        <v>7</v>
      </c>
      <c r="F97" s="92">
        <f t="shared" si="4"/>
        <v>64</v>
      </c>
    </row>
    <row r="98" spans="1:6" ht="15.75">
      <c r="A98" s="8" t="s">
        <v>39</v>
      </c>
      <c r="B98" s="86">
        <v>29</v>
      </c>
      <c r="C98" s="86">
        <v>29</v>
      </c>
      <c r="D98" s="86">
        <v>28</v>
      </c>
      <c r="E98" s="86">
        <v>28</v>
      </c>
      <c r="F98" s="92">
        <f t="shared" si="4"/>
        <v>114</v>
      </c>
    </row>
    <row r="99" spans="1:6" ht="15.75">
      <c r="A99" s="8" t="s">
        <v>24</v>
      </c>
      <c r="B99" s="86">
        <v>15</v>
      </c>
      <c r="C99" s="86">
        <v>15</v>
      </c>
      <c r="D99" s="86">
        <v>15</v>
      </c>
      <c r="E99" s="86">
        <v>17</v>
      </c>
      <c r="F99" s="92">
        <f t="shared" si="4"/>
        <v>62</v>
      </c>
    </row>
    <row r="100" spans="1:6" ht="15.75">
      <c r="A100" s="8" t="s">
        <v>25</v>
      </c>
      <c r="B100" s="86">
        <v>13</v>
      </c>
      <c r="C100" s="86">
        <v>14</v>
      </c>
      <c r="D100" s="86">
        <v>15</v>
      </c>
      <c r="E100" s="86">
        <v>15</v>
      </c>
      <c r="F100" s="92">
        <f t="shared" si="4"/>
        <v>57</v>
      </c>
    </row>
    <row r="101" spans="1:6" ht="15.75">
      <c r="A101" s="8" t="s">
        <v>133</v>
      </c>
      <c r="B101" s="86">
        <v>15</v>
      </c>
      <c r="C101" s="86">
        <v>15</v>
      </c>
      <c r="D101" s="86">
        <v>15</v>
      </c>
      <c r="E101" s="86">
        <v>15</v>
      </c>
      <c r="F101" s="92">
        <f t="shared" si="4"/>
        <v>60</v>
      </c>
    </row>
    <row r="102" spans="1:6" ht="15.75">
      <c r="A102" s="8" t="s">
        <v>22</v>
      </c>
      <c r="B102" s="86">
        <v>16</v>
      </c>
      <c r="C102" s="86">
        <v>16</v>
      </c>
      <c r="D102" s="86">
        <v>12</v>
      </c>
      <c r="E102" s="86">
        <v>16</v>
      </c>
      <c r="F102" s="92">
        <f t="shared" si="4"/>
        <v>60</v>
      </c>
    </row>
    <row r="103" spans="1:6" ht="15.75">
      <c r="A103" s="8" t="s">
        <v>134</v>
      </c>
      <c r="B103" s="86">
        <v>16</v>
      </c>
      <c r="C103" s="86">
        <v>16</v>
      </c>
      <c r="D103" s="86">
        <v>17</v>
      </c>
      <c r="E103" s="86">
        <v>16</v>
      </c>
      <c r="F103" s="92">
        <f t="shared" si="4"/>
        <v>65</v>
      </c>
    </row>
    <row r="104" spans="1:6" ht="15.75">
      <c r="A104" s="8" t="s">
        <v>23</v>
      </c>
      <c r="B104" s="86">
        <v>15</v>
      </c>
      <c r="C104" s="86">
        <v>15</v>
      </c>
      <c r="D104" s="86">
        <v>15</v>
      </c>
      <c r="E104" s="86">
        <v>14</v>
      </c>
      <c r="F104" s="92">
        <f t="shared" si="4"/>
        <v>59</v>
      </c>
    </row>
    <row r="105" spans="1:6" ht="15.75">
      <c r="A105" s="8" t="s">
        <v>42</v>
      </c>
      <c r="B105" s="86">
        <v>18</v>
      </c>
      <c r="C105" s="86">
        <v>18</v>
      </c>
      <c r="D105" s="86">
        <v>18</v>
      </c>
      <c r="E105" s="86">
        <v>19</v>
      </c>
      <c r="F105" s="92">
        <f t="shared" si="4"/>
        <v>73</v>
      </c>
    </row>
    <row r="106" spans="1:6" ht="15.75">
      <c r="A106" s="8" t="s">
        <v>26</v>
      </c>
      <c r="B106" s="86">
        <v>18</v>
      </c>
      <c r="C106" s="86">
        <v>18</v>
      </c>
      <c r="D106" s="86">
        <v>18</v>
      </c>
      <c r="E106" s="86">
        <v>15</v>
      </c>
      <c r="F106" s="92">
        <f t="shared" si="4"/>
        <v>69</v>
      </c>
    </row>
    <row r="107" spans="1:6" ht="15.75">
      <c r="A107" s="8" t="s">
        <v>45</v>
      </c>
      <c r="B107" s="86">
        <v>143</v>
      </c>
      <c r="C107" s="86">
        <v>144</v>
      </c>
      <c r="D107" s="86">
        <v>144</v>
      </c>
      <c r="E107" s="86">
        <v>144</v>
      </c>
      <c r="F107" s="92">
        <f t="shared" si="4"/>
        <v>575</v>
      </c>
    </row>
    <row r="108" spans="1:6" ht="15.75">
      <c r="A108" s="24" t="s">
        <v>31</v>
      </c>
      <c r="B108" s="86">
        <f>SUM(B95:B107)</f>
        <v>332</v>
      </c>
      <c r="C108" s="86">
        <f>SUM(C95:C107)</f>
        <v>370</v>
      </c>
      <c r="D108" s="86">
        <f>SUM(D95:D107)</f>
        <v>356</v>
      </c>
      <c r="E108" s="86">
        <f>SUM(E95:E107)</f>
        <v>346</v>
      </c>
      <c r="F108" s="92">
        <f t="shared" si="4"/>
        <v>1404</v>
      </c>
    </row>
    <row r="110" spans="1:6" ht="69" customHeight="1">
      <c r="A110" s="113" t="s">
        <v>154</v>
      </c>
      <c r="B110" s="113"/>
      <c r="C110" s="113"/>
      <c r="D110" s="113"/>
      <c r="E110" s="113"/>
      <c r="F110" s="113"/>
    </row>
    <row r="111" spans="1:6" ht="15.75">
      <c r="A111" s="138" t="s">
        <v>89</v>
      </c>
      <c r="B111" s="139" t="s">
        <v>78</v>
      </c>
      <c r="C111" s="139"/>
      <c r="D111" s="139"/>
      <c r="E111" s="139"/>
      <c r="F111" s="139"/>
    </row>
    <row r="112" spans="1:6" ht="15.75">
      <c r="A112" s="138"/>
      <c r="B112" s="91" t="s">
        <v>32</v>
      </c>
      <c r="C112" s="91" t="s">
        <v>34</v>
      </c>
      <c r="D112" s="91" t="s">
        <v>35</v>
      </c>
      <c r="E112" s="91" t="s">
        <v>33</v>
      </c>
      <c r="F112" s="91" t="s">
        <v>31</v>
      </c>
    </row>
    <row r="113" spans="1:6" ht="15.75">
      <c r="A113" s="8" t="s">
        <v>29</v>
      </c>
      <c r="B113" s="86"/>
      <c r="C113" s="109">
        <v>3000</v>
      </c>
      <c r="D113" s="86"/>
      <c r="E113" s="86"/>
      <c r="F113" s="92">
        <f>SUM(B113:E113)</f>
        <v>3000</v>
      </c>
    </row>
  </sheetData>
  <sheetProtection/>
  <mergeCells count="28">
    <mergeCell ref="A48:F48"/>
    <mergeCell ref="A49:A50"/>
    <mergeCell ref="B49:F49"/>
    <mergeCell ref="A92:F92"/>
    <mergeCell ref="A93:A94"/>
    <mergeCell ref="B93:F93"/>
    <mergeCell ref="A69:F69"/>
    <mergeCell ref="A70:A71"/>
    <mergeCell ref="B70:F70"/>
    <mergeCell ref="A74:F74"/>
    <mergeCell ref="A75:A76"/>
    <mergeCell ref="B75:F75"/>
    <mergeCell ref="A7:F7"/>
    <mergeCell ref="A8:A9"/>
    <mergeCell ref="B8:F8"/>
    <mergeCell ref="A28:F28"/>
    <mergeCell ref="A29:A30"/>
    <mergeCell ref="B29:F29"/>
    <mergeCell ref="A110:F110"/>
    <mergeCell ref="A111:A112"/>
    <mergeCell ref="B111:F111"/>
    <mergeCell ref="D1:G1"/>
    <mergeCell ref="A18:F18"/>
    <mergeCell ref="A19:A20"/>
    <mergeCell ref="B19:F19"/>
    <mergeCell ref="A2:F2"/>
    <mergeCell ref="A3:A4"/>
    <mergeCell ref="B3:F3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40.7109375" style="11" customWidth="1"/>
    <col min="2" max="6" width="16.8515625" style="107" customWidth="1"/>
    <col min="7" max="16384" width="9.140625" style="11" customWidth="1"/>
  </cols>
  <sheetData>
    <row r="1" spans="2:6" ht="35.25" customHeight="1">
      <c r="B1" s="11"/>
      <c r="C1" s="111" t="s">
        <v>142</v>
      </c>
      <c r="D1" s="111"/>
      <c r="E1" s="111"/>
      <c r="F1" s="111"/>
    </row>
    <row r="2" spans="1:6" ht="28.5" customHeight="1">
      <c r="A2" s="113" t="s">
        <v>120</v>
      </c>
      <c r="B2" s="113"/>
      <c r="C2" s="113"/>
      <c r="D2" s="113"/>
      <c r="E2" s="113"/>
      <c r="F2" s="113"/>
    </row>
    <row r="3" spans="1:6" ht="27.75" customHeight="1">
      <c r="A3" s="115" t="s">
        <v>89</v>
      </c>
      <c r="B3" s="112" t="s">
        <v>78</v>
      </c>
      <c r="C3" s="112"/>
      <c r="D3" s="112"/>
      <c r="E3" s="112"/>
      <c r="F3" s="112"/>
    </row>
    <row r="4" spans="1:6" ht="27" customHeight="1">
      <c r="A4" s="116"/>
      <c r="B4" s="108" t="s">
        <v>3</v>
      </c>
      <c r="C4" s="108" t="s">
        <v>4</v>
      </c>
      <c r="D4" s="108" t="s">
        <v>5</v>
      </c>
      <c r="E4" s="108" t="s">
        <v>6</v>
      </c>
      <c r="F4" s="18" t="s">
        <v>67</v>
      </c>
    </row>
    <row r="5" spans="1:6" ht="19.5" customHeight="1">
      <c r="A5" s="13" t="s">
        <v>7</v>
      </c>
      <c r="B5" s="16">
        <v>4912</v>
      </c>
      <c r="C5" s="16"/>
      <c r="D5" s="16">
        <v>4913</v>
      </c>
      <c r="E5" s="16">
        <v>4912</v>
      </c>
      <c r="F5" s="16">
        <f>SUM(B5:E5)</f>
        <v>14737</v>
      </c>
    </row>
    <row r="6" spans="1:6" ht="19.5" customHeight="1">
      <c r="A6" s="13" t="s">
        <v>8</v>
      </c>
      <c r="B6" s="16">
        <v>150</v>
      </c>
      <c r="C6" s="16"/>
      <c r="D6" s="16">
        <v>787</v>
      </c>
      <c r="E6" s="16">
        <v>787</v>
      </c>
      <c r="F6" s="16">
        <f aca="true" t="shared" si="0" ref="F6:F17">SUM(B6:E6)</f>
        <v>1724</v>
      </c>
    </row>
    <row r="7" spans="1:6" ht="19.5" customHeight="1">
      <c r="A7" s="13" t="s">
        <v>9</v>
      </c>
      <c r="B7" s="16">
        <v>669</v>
      </c>
      <c r="C7" s="16"/>
      <c r="D7" s="16">
        <v>755</v>
      </c>
      <c r="E7" s="16">
        <v>813</v>
      </c>
      <c r="F7" s="16">
        <f t="shared" si="0"/>
        <v>2237</v>
      </c>
    </row>
    <row r="8" spans="1:6" ht="19.5" customHeight="1">
      <c r="A8" s="13" t="s">
        <v>10</v>
      </c>
      <c r="B8" s="16">
        <v>362</v>
      </c>
      <c r="C8" s="16"/>
      <c r="D8" s="16">
        <v>514</v>
      </c>
      <c r="E8" s="16">
        <v>514</v>
      </c>
      <c r="F8" s="16">
        <f t="shared" si="0"/>
        <v>1390</v>
      </c>
    </row>
    <row r="9" spans="1:6" ht="19.5" customHeight="1">
      <c r="A9" s="13" t="s">
        <v>11</v>
      </c>
      <c r="B9" s="16">
        <v>500</v>
      </c>
      <c r="C9" s="16"/>
      <c r="D9" s="16">
        <v>685</v>
      </c>
      <c r="E9" s="16">
        <v>357</v>
      </c>
      <c r="F9" s="16">
        <f t="shared" si="0"/>
        <v>1542</v>
      </c>
    </row>
    <row r="10" spans="1:6" ht="19.5" customHeight="1">
      <c r="A10" s="13" t="s">
        <v>12</v>
      </c>
      <c r="B10" s="16">
        <v>380</v>
      </c>
      <c r="C10" s="16"/>
      <c r="D10" s="16">
        <v>640</v>
      </c>
      <c r="E10" s="16">
        <v>823</v>
      </c>
      <c r="F10" s="16">
        <f t="shared" si="0"/>
        <v>1843</v>
      </c>
    </row>
    <row r="11" spans="1:6" ht="19.5" customHeight="1">
      <c r="A11" s="13" t="s">
        <v>13</v>
      </c>
      <c r="B11" s="16">
        <v>492</v>
      </c>
      <c r="C11" s="16"/>
      <c r="D11" s="16">
        <v>492</v>
      </c>
      <c r="E11" s="16">
        <v>492</v>
      </c>
      <c r="F11" s="16">
        <f t="shared" si="0"/>
        <v>1476</v>
      </c>
    </row>
    <row r="12" spans="1:6" ht="19.5" customHeight="1">
      <c r="A12" s="13" t="s">
        <v>14</v>
      </c>
      <c r="B12" s="17">
        <v>500</v>
      </c>
      <c r="C12" s="17"/>
      <c r="D12" s="17">
        <v>531</v>
      </c>
      <c r="E12" s="17">
        <v>700</v>
      </c>
      <c r="F12" s="16">
        <f t="shared" si="0"/>
        <v>1731</v>
      </c>
    </row>
    <row r="13" spans="1:6" ht="19.5" customHeight="1">
      <c r="A13" s="13" t="s">
        <v>15</v>
      </c>
      <c r="B13" s="16">
        <v>530</v>
      </c>
      <c r="C13" s="16"/>
      <c r="D13" s="16">
        <v>530</v>
      </c>
      <c r="E13" s="16">
        <v>530</v>
      </c>
      <c r="F13" s="16">
        <f t="shared" si="0"/>
        <v>1590</v>
      </c>
    </row>
    <row r="14" spans="1:6" ht="19.5" customHeight="1">
      <c r="A14" s="13" t="s">
        <v>16</v>
      </c>
      <c r="B14" s="16">
        <v>514</v>
      </c>
      <c r="C14" s="16"/>
      <c r="D14" s="16">
        <v>591</v>
      </c>
      <c r="E14" s="16">
        <v>573</v>
      </c>
      <c r="F14" s="16">
        <f t="shared" si="0"/>
        <v>1678</v>
      </c>
    </row>
    <row r="15" spans="1:6" ht="19.5" customHeight="1">
      <c r="A15" s="13" t="s">
        <v>17</v>
      </c>
      <c r="B15" s="16">
        <v>480</v>
      </c>
      <c r="C15" s="16"/>
      <c r="D15" s="16">
        <v>541</v>
      </c>
      <c r="E15" s="16">
        <v>560</v>
      </c>
      <c r="F15" s="16">
        <f t="shared" si="0"/>
        <v>1581</v>
      </c>
    </row>
    <row r="16" spans="1:6" ht="35.25" customHeight="1">
      <c r="A16" s="13" t="s">
        <v>18</v>
      </c>
      <c r="B16" s="16">
        <v>691</v>
      </c>
      <c r="C16" s="16"/>
      <c r="D16" s="16">
        <v>675</v>
      </c>
      <c r="E16" s="16">
        <v>125</v>
      </c>
      <c r="F16" s="16">
        <f t="shared" si="0"/>
        <v>1491</v>
      </c>
    </row>
    <row r="17" spans="1:6" ht="19.5" customHeight="1">
      <c r="A17" s="13" t="s">
        <v>19</v>
      </c>
      <c r="B17" s="16">
        <v>520</v>
      </c>
      <c r="C17" s="16"/>
      <c r="D17" s="16">
        <v>700</v>
      </c>
      <c r="E17" s="16">
        <v>561</v>
      </c>
      <c r="F17" s="16">
        <f t="shared" si="0"/>
        <v>1781</v>
      </c>
    </row>
    <row r="18" spans="1:6" ht="19.5" customHeight="1">
      <c r="A18" s="15" t="s">
        <v>2</v>
      </c>
      <c r="B18" s="59">
        <f>SUM(B5:B17)</f>
        <v>10700</v>
      </c>
      <c r="C18" s="59">
        <f>SUM(C5:C17)</f>
        <v>0</v>
      </c>
      <c r="D18" s="59">
        <f>SUM(D5:D17)</f>
        <v>12354</v>
      </c>
      <c r="E18" s="59">
        <f>SUM(E5:E17)</f>
        <v>11747</v>
      </c>
      <c r="F18" s="16">
        <f>B18+C18+D18+E18</f>
        <v>34801</v>
      </c>
    </row>
  </sheetData>
  <sheetProtection/>
  <mergeCells count="4">
    <mergeCell ref="B3:F3"/>
    <mergeCell ref="A2:F2"/>
    <mergeCell ref="A3:A4"/>
    <mergeCell ref="C1:F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C1" sqref="C1:F1"/>
    </sheetView>
  </sheetViews>
  <sheetFormatPr defaultColWidth="9.140625" defaultRowHeight="15"/>
  <cols>
    <col min="1" max="1" width="37.8515625" style="11" customWidth="1"/>
    <col min="2" max="6" width="17.421875" style="11" customWidth="1"/>
    <col min="7" max="16384" width="9.140625" style="11" customWidth="1"/>
  </cols>
  <sheetData>
    <row r="1" spans="3:6" ht="34.5" customHeight="1">
      <c r="C1" s="111" t="s">
        <v>143</v>
      </c>
      <c r="D1" s="111"/>
      <c r="E1" s="111"/>
      <c r="F1" s="111"/>
    </row>
    <row r="2" spans="1:6" ht="44.25" customHeight="1">
      <c r="A2" s="113" t="s">
        <v>121</v>
      </c>
      <c r="B2" s="113"/>
      <c r="C2" s="113"/>
      <c r="D2" s="113"/>
      <c r="E2" s="113"/>
      <c r="F2" s="113"/>
    </row>
    <row r="3" spans="1:6" ht="21" customHeight="1">
      <c r="A3" s="119" t="s">
        <v>1</v>
      </c>
      <c r="B3" s="117" t="s">
        <v>78</v>
      </c>
      <c r="C3" s="117"/>
      <c r="D3" s="117"/>
      <c r="E3" s="117"/>
      <c r="F3" s="117"/>
    </row>
    <row r="4" spans="1:6" ht="12.75" customHeight="1">
      <c r="A4" s="120"/>
      <c r="B4" s="57" t="s">
        <v>3</v>
      </c>
      <c r="C4" s="57" t="s">
        <v>4</v>
      </c>
      <c r="D4" s="57" t="s">
        <v>5</v>
      </c>
      <c r="E4" s="57" t="s">
        <v>6</v>
      </c>
      <c r="F4" s="18"/>
    </row>
    <row r="5" spans="1:6" ht="17.25" customHeight="1">
      <c r="A5" s="13" t="s">
        <v>56</v>
      </c>
      <c r="B5" s="16">
        <v>241</v>
      </c>
      <c r="C5" s="16">
        <v>68</v>
      </c>
      <c r="D5" s="16">
        <v>80</v>
      </c>
      <c r="E5" s="16">
        <v>156</v>
      </c>
      <c r="F5" s="16">
        <f>B5+C5+D5+E5</f>
        <v>545</v>
      </c>
    </row>
    <row r="6" spans="1:6" ht="17.25" customHeight="1">
      <c r="A6" s="53" t="s">
        <v>2</v>
      </c>
      <c r="B6" s="16">
        <f>SUM(B5:B5)</f>
        <v>241</v>
      </c>
      <c r="C6" s="16">
        <f>SUM(C5:C5)</f>
        <v>68</v>
      </c>
      <c r="D6" s="16">
        <f>SUM(D5:D5)</f>
        <v>80</v>
      </c>
      <c r="E6" s="16">
        <f>SUM(E5:E5)</f>
        <v>156</v>
      </c>
      <c r="F6" s="105">
        <f>B6+C6+D6+E6</f>
        <v>545</v>
      </c>
    </row>
    <row r="7" spans="1:6" ht="15.75">
      <c r="A7" s="56"/>
      <c r="B7" s="56"/>
      <c r="C7" s="56"/>
      <c r="D7" s="56"/>
      <c r="E7" s="56"/>
      <c r="F7" s="56"/>
    </row>
    <row r="8" spans="1:6" ht="52.5" customHeight="1">
      <c r="A8" s="113" t="s">
        <v>122</v>
      </c>
      <c r="B8" s="113"/>
      <c r="C8" s="113"/>
      <c r="D8" s="113"/>
      <c r="E8" s="113"/>
      <c r="F8" s="113"/>
    </row>
    <row r="9" spans="1:6" ht="24" customHeight="1">
      <c r="A9" s="115" t="s">
        <v>1</v>
      </c>
      <c r="B9" s="117" t="s">
        <v>78</v>
      </c>
      <c r="C9" s="117"/>
      <c r="D9" s="117"/>
      <c r="E9" s="117"/>
      <c r="F9" s="118"/>
    </row>
    <row r="10" spans="1:6" ht="21" customHeight="1">
      <c r="A10" s="116"/>
      <c r="B10" s="57" t="s">
        <v>3</v>
      </c>
      <c r="C10" s="57" t="s">
        <v>4</v>
      </c>
      <c r="D10" s="57" t="s">
        <v>5</v>
      </c>
      <c r="E10" s="57" t="s">
        <v>6</v>
      </c>
      <c r="F10" s="104"/>
    </row>
    <row r="11" spans="1:6" ht="21.75" customHeight="1">
      <c r="A11" s="52" t="s">
        <v>38</v>
      </c>
      <c r="B11" s="16"/>
      <c r="C11" s="16">
        <v>8</v>
      </c>
      <c r="D11" s="16"/>
      <c r="E11" s="16"/>
      <c r="F11" s="105">
        <f>B11+C11+D11+E11</f>
        <v>8</v>
      </c>
    </row>
    <row r="12" spans="1:6" ht="21.75" customHeight="1">
      <c r="A12" s="52" t="s">
        <v>20</v>
      </c>
      <c r="B12" s="16"/>
      <c r="C12" s="16">
        <v>15</v>
      </c>
      <c r="D12" s="16"/>
      <c r="E12" s="16"/>
      <c r="F12" s="105">
        <f aca="true" t="shared" si="0" ref="F12:F24">B12+C12+D12+E12</f>
        <v>15</v>
      </c>
    </row>
    <row r="13" spans="1:6" ht="21.75" customHeight="1">
      <c r="A13" s="52" t="s">
        <v>21</v>
      </c>
      <c r="B13" s="16">
        <v>10</v>
      </c>
      <c r="C13" s="16"/>
      <c r="D13" s="16"/>
      <c r="E13" s="16"/>
      <c r="F13" s="105">
        <f t="shared" si="0"/>
        <v>10</v>
      </c>
    </row>
    <row r="14" spans="1:6" ht="21.75" customHeight="1">
      <c r="A14" s="52" t="s">
        <v>39</v>
      </c>
      <c r="B14" s="16"/>
      <c r="C14" s="16">
        <v>22</v>
      </c>
      <c r="D14" s="16"/>
      <c r="E14" s="16"/>
      <c r="F14" s="105">
        <f t="shared" si="0"/>
        <v>22</v>
      </c>
    </row>
    <row r="15" spans="1:6" ht="21.75" customHeight="1">
      <c r="A15" s="52" t="s">
        <v>24</v>
      </c>
      <c r="B15" s="16">
        <v>1</v>
      </c>
      <c r="C15" s="16">
        <v>3</v>
      </c>
      <c r="D15" s="16">
        <v>4</v>
      </c>
      <c r="E15" s="16">
        <v>1</v>
      </c>
      <c r="F15" s="105">
        <f t="shared" si="0"/>
        <v>9</v>
      </c>
    </row>
    <row r="16" spans="1:6" ht="21.75" customHeight="1">
      <c r="A16" s="52" t="s">
        <v>25</v>
      </c>
      <c r="B16" s="16">
        <v>4</v>
      </c>
      <c r="C16" s="16">
        <v>4</v>
      </c>
      <c r="D16" s="16">
        <v>4</v>
      </c>
      <c r="E16" s="16">
        <v>4</v>
      </c>
      <c r="F16" s="105">
        <f t="shared" si="0"/>
        <v>16</v>
      </c>
    </row>
    <row r="17" spans="1:6" ht="21.75" customHeight="1">
      <c r="A17" s="52" t="s">
        <v>40</v>
      </c>
      <c r="B17" s="17">
        <v>15</v>
      </c>
      <c r="C17" s="17"/>
      <c r="D17" s="17"/>
      <c r="E17" s="17"/>
      <c r="F17" s="105">
        <f t="shared" si="0"/>
        <v>15</v>
      </c>
    </row>
    <row r="18" spans="1:6" ht="21.75" customHeight="1">
      <c r="A18" s="52" t="s">
        <v>22</v>
      </c>
      <c r="B18" s="17">
        <v>17</v>
      </c>
      <c r="C18" s="17"/>
      <c r="D18" s="17"/>
      <c r="E18" s="17"/>
      <c r="F18" s="105">
        <f t="shared" si="0"/>
        <v>17</v>
      </c>
    </row>
    <row r="19" spans="1:6" ht="21.75" customHeight="1">
      <c r="A19" s="52" t="s">
        <v>41</v>
      </c>
      <c r="B19" s="16"/>
      <c r="C19" s="17">
        <v>11</v>
      </c>
      <c r="D19" s="17"/>
      <c r="E19" s="16"/>
      <c r="F19" s="105">
        <f t="shared" si="0"/>
        <v>11</v>
      </c>
    </row>
    <row r="20" spans="1:6" ht="21.75" customHeight="1">
      <c r="A20" s="52" t="s">
        <v>23</v>
      </c>
      <c r="B20" s="16"/>
      <c r="C20" s="16">
        <v>13</v>
      </c>
      <c r="D20" s="16"/>
      <c r="E20" s="16"/>
      <c r="F20" s="105">
        <f t="shared" si="0"/>
        <v>13</v>
      </c>
    </row>
    <row r="21" spans="1:6" ht="21.75" customHeight="1">
      <c r="A21" s="52" t="s">
        <v>42</v>
      </c>
      <c r="B21" s="16"/>
      <c r="C21" s="16">
        <v>16</v>
      </c>
      <c r="D21" s="16"/>
      <c r="E21" s="16"/>
      <c r="F21" s="105">
        <f t="shared" si="0"/>
        <v>16</v>
      </c>
    </row>
    <row r="22" spans="1:6" ht="30" customHeight="1">
      <c r="A22" s="52" t="s">
        <v>26</v>
      </c>
      <c r="B22" s="16"/>
      <c r="C22" s="16"/>
      <c r="D22" s="16">
        <v>14</v>
      </c>
      <c r="E22" s="16"/>
      <c r="F22" s="105">
        <f t="shared" si="0"/>
        <v>14</v>
      </c>
    </row>
    <row r="23" spans="1:6" ht="21.75" customHeight="1">
      <c r="A23" s="13" t="s">
        <v>56</v>
      </c>
      <c r="B23" s="16"/>
      <c r="C23" s="16">
        <v>119</v>
      </c>
      <c r="D23" s="16"/>
      <c r="E23" s="16"/>
      <c r="F23" s="105">
        <f t="shared" si="0"/>
        <v>119</v>
      </c>
    </row>
    <row r="24" spans="1:6" ht="21.75" customHeight="1">
      <c r="A24" s="53" t="s">
        <v>2</v>
      </c>
      <c r="B24" s="16">
        <f>SUM(B11:B23)</f>
        <v>47</v>
      </c>
      <c r="C24" s="16">
        <f>SUM(C11:C23)</f>
        <v>211</v>
      </c>
      <c r="D24" s="16">
        <f>SUM(D11:D23)</f>
        <v>22</v>
      </c>
      <c r="E24" s="16">
        <f>SUM(E11:E23)</f>
        <v>5</v>
      </c>
      <c r="F24" s="105">
        <f t="shared" si="0"/>
        <v>285</v>
      </c>
    </row>
  </sheetData>
  <sheetProtection/>
  <mergeCells count="7">
    <mergeCell ref="C1:F1"/>
    <mergeCell ref="B9:F9"/>
    <mergeCell ref="A8:F8"/>
    <mergeCell ref="A9:A10"/>
    <mergeCell ref="A2:F2"/>
    <mergeCell ref="A3:A4"/>
    <mergeCell ref="B3:F3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37.8515625" style="11" customWidth="1"/>
    <col min="2" max="6" width="18.140625" style="11" customWidth="1"/>
    <col min="7" max="16384" width="9.140625" style="11" customWidth="1"/>
  </cols>
  <sheetData>
    <row r="1" spans="3:6" ht="41.25" customHeight="1">
      <c r="C1" s="111" t="s">
        <v>144</v>
      </c>
      <c r="D1" s="111"/>
      <c r="E1" s="111"/>
      <c r="F1" s="111"/>
    </row>
    <row r="2" spans="1:6" ht="26.25" customHeight="1">
      <c r="A2" s="113" t="s">
        <v>123</v>
      </c>
      <c r="B2" s="113"/>
      <c r="C2" s="113"/>
      <c r="D2" s="113"/>
      <c r="E2" s="113"/>
      <c r="F2" s="113"/>
    </row>
    <row r="3" spans="1:6" ht="29.25" customHeight="1">
      <c r="A3" s="115" t="s">
        <v>89</v>
      </c>
      <c r="B3" s="112" t="s">
        <v>78</v>
      </c>
      <c r="C3" s="112"/>
      <c r="D3" s="112"/>
      <c r="E3" s="112"/>
      <c r="F3" s="112"/>
    </row>
    <row r="4" spans="1:6" ht="12.75" customHeight="1">
      <c r="A4" s="116"/>
      <c r="B4" s="108" t="s">
        <v>3</v>
      </c>
      <c r="C4" s="108" t="s">
        <v>4</v>
      </c>
      <c r="D4" s="108" t="s">
        <v>5</v>
      </c>
      <c r="E4" s="108" t="s">
        <v>6</v>
      </c>
      <c r="F4" s="58" t="s">
        <v>0</v>
      </c>
    </row>
    <row r="5" spans="1:6" ht="22.5" customHeight="1">
      <c r="A5" s="54" t="s">
        <v>38</v>
      </c>
      <c r="B5" s="108">
        <v>118</v>
      </c>
      <c r="C5" s="16"/>
      <c r="D5" s="16">
        <v>134</v>
      </c>
      <c r="E5" s="16">
        <v>142</v>
      </c>
      <c r="F5" s="16">
        <f>B5+C5+D5+E5</f>
        <v>394</v>
      </c>
    </row>
    <row r="6" spans="1:6" ht="22.5" customHeight="1">
      <c r="A6" s="54" t="s">
        <v>20</v>
      </c>
      <c r="B6" s="108">
        <v>76</v>
      </c>
      <c r="C6" s="16"/>
      <c r="D6" s="16">
        <v>108</v>
      </c>
      <c r="E6" s="16">
        <v>108</v>
      </c>
      <c r="F6" s="16">
        <f aca="true" t="shared" si="0" ref="F6:F18">B6+C6+D6+E6</f>
        <v>292</v>
      </c>
    </row>
    <row r="7" spans="1:6" ht="22.5" customHeight="1">
      <c r="A7" s="54" t="s">
        <v>21</v>
      </c>
      <c r="B7" s="108">
        <v>174</v>
      </c>
      <c r="C7" s="16"/>
      <c r="D7" s="16">
        <v>203</v>
      </c>
      <c r="E7" s="16">
        <v>0</v>
      </c>
      <c r="F7" s="16">
        <f t="shared" si="0"/>
        <v>377</v>
      </c>
    </row>
    <row r="8" spans="1:6" ht="22.5" customHeight="1">
      <c r="A8" s="54" t="s">
        <v>39</v>
      </c>
      <c r="B8" s="108">
        <v>194</v>
      </c>
      <c r="C8" s="16"/>
      <c r="D8" s="16">
        <v>194</v>
      </c>
      <c r="E8" s="16">
        <v>193</v>
      </c>
      <c r="F8" s="16">
        <f t="shared" si="0"/>
        <v>581</v>
      </c>
    </row>
    <row r="9" spans="1:6" ht="22.5" customHeight="1">
      <c r="A9" s="54" t="s">
        <v>24</v>
      </c>
      <c r="B9" s="108">
        <v>186</v>
      </c>
      <c r="C9" s="16"/>
      <c r="D9" s="16">
        <v>187</v>
      </c>
      <c r="E9" s="16">
        <v>185</v>
      </c>
      <c r="F9" s="16">
        <f t="shared" si="0"/>
        <v>558</v>
      </c>
    </row>
    <row r="10" spans="1:6" ht="22.5" customHeight="1">
      <c r="A10" s="54" t="s">
        <v>25</v>
      </c>
      <c r="B10" s="108">
        <v>100</v>
      </c>
      <c r="C10" s="108"/>
      <c r="D10" s="108">
        <v>100</v>
      </c>
      <c r="E10" s="108">
        <v>100</v>
      </c>
      <c r="F10" s="16">
        <f t="shared" si="0"/>
        <v>300</v>
      </c>
    </row>
    <row r="11" spans="1:6" ht="22.5" customHeight="1">
      <c r="A11" s="54" t="s">
        <v>40</v>
      </c>
      <c r="B11" s="108">
        <v>50</v>
      </c>
      <c r="C11" s="16"/>
      <c r="D11" s="16">
        <v>172</v>
      </c>
      <c r="E11" s="16">
        <v>173</v>
      </c>
      <c r="F11" s="16">
        <f t="shared" si="0"/>
        <v>395</v>
      </c>
    </row>
    <row r="12" spans="1:6" ht="22.5" customHeight="1">
      <c r="A12" s="54" t="s">
        <v>22</v>
      </c>
      <c r="B12" s="108">
        <v>169</v>
      </c>
      <c r="C12" s="16"/>
      <c r="D12" s="16">
        <v>170</v>
      </c>
      <c r="E12" s="16">
        <v>170</v>
      </c>
      <c r="F12" s="16">
        <f t="shared" si="0"/>
        <v>509</v>
      </c>
    </row>
    <row r="13" spans="1:6" ht="22.5" customHeight="1">
      <c r="A13" s="54" t="s">
        <v>41</v>
      </c>
      <c r="B13" s="108">
        <v>192</v>
      </c>
      <c r="C13" s="17"/>
      <c r="D13" s="17">
        <v>192</v>
      </c>
      <c r="E13" s="17">
        <v>96</v>
      </c>
      <c r="F13" s="16">
        <f t="shared" si="0"/>
        <v>480</v>
      </c>
    </row>
    <row r="14" spans="1:6" ht="22.5" customHeight="1">
      <c r="A14" s="54" t="s">
        <v>23</v>
      </c>
      <c r="B14" s="108">
        <v>122</v>
      </c>
      <c r="C14" s="108"/>
      <c r="D14" s="108">
        <v>122</v>
      </c>
      <c r="E14" s="108">
        <v>122</v>
      </c>
      <c r="F14" s="16">
        <f t="shared" si="0"/>
        <v>366</v>
      </c>
    </row>
    <row r="15" spans="1:6" ht="22.5" customHeight="1">
      <c r="A15" s="54" t="s">
        <v>42</v>
      </c>
      <c r="B15" s="108">
        <v>207</v>
      </c>
      <c r="C15" s="108"/>
      <c r="D15" s="108">
        <v>207</v>
      </c>
      <c r="E15" s="108">
        <v>207</v>
      </c>
      <c r="F15" s="16">
        <f t="shared" si="0"/>
        <v>621</v>
      </c>
    </row>
    <row r="16" spans="1:6" ht="22.5" customHeight="1">
      <c r="A16" s="54" t="s">
        <v>26</v>
      </c>
      <c r="B16" s="108">
        <v>130</v>
      </c>
      <c r="C16" s="16"/>
      <c r="D16" s="16">
        <v>160</v>
      </c>
      <c r="E16" s="16">
        <v>130</v>
      </c>
      <c r="F16" s="16">
        <f t="shared" si="0"/>
        <v>420</v>
      </c>
    </row>
    <row r="17" spans="1:6" ht="37.5" customHeight="1">
      <c r="A17" s="13" t="s">
        <v>45</v>
      </c>
      <c r="B17" s="108">
        <v>2518</v>
      </c>
      <c r="C17" s="16"/>
      <c r="D17" s="108">
        <v>2518</v>
      </c>
      <c r="E17" s="108">
        <v>2518</v>
      </c>
      <c r="F17" s="16">
        <f t="shared" si="0"/>
        <v>7554</v>
      </c>
    </row>
    <row r="18" spans="1:6" ht="22.5" customHeight="1">
      <c r="A18" s="19" t="s">
        <v>2</v>
      </c>
      <c r="B18" s="16">
        <f>SUM(B5:B17)</f>
        <v>4236</v>
      </c>
      <c r="C18" s="16">
        <f>SUM(C5:C17)</f>
        <v>0</v>
      </c>
      <c r="D18" s="16">
        <f>SUM(D5:D17)</f>
        <v>4467</v>
      </c>
      <c r="E18" s="16">
        <f>SUM(E5:E17)</f>
        <v>4144</v>
      </c>
      <c r="F18" s="16">
        <f t="shared" si="0"/>
        <v>12847</v>
      </c>
    </row>
  </sheetData>
  <sheetProtection/>
  <mergeCells count="4">
    <mergeCell ref="B3:F3"/>
    <mergeCell ref="A2:F2"/>
    <mergeCell ref="A3:A4"/>
    <mergeCell ref="C1:F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31.8515625" style="11" customWidth="1"/>
    <col min="2" max="5" width="23.140625" style="85" customWidth="1"/>
    <col min="6" max="6" width="23.140625" style="48" customWidth="1"/>
    <col min="7" max="16384" width="9.140625" style="11" customWidth="1"/>
  </cols>
  <sheetData>
    <row r="1" spans="3:6" ht="24" customHeight="1">
      <c r="C1" s="111" t="s">
        <v>145</v>
      </c>
      <c r="D1" s="111"/>
      <c r="E1" s="111"/>
      <c r="F1" s="111"/>
    </row>
    <row r="2" spans="1:6" ht="24.75" customHeight="1">
      <c r="A2" s="121" t="s">
        <v>124</v>
      </c>
      <c r="B2" s="121"/>
      <c r="C2" s="121"/>
      <c r="D2" s="121"/>
      <c r="E2" s="121"/>
      <c r="F2" s="121"/>
    </row>
    <row r="3" spans="1:6" ht="12.75" customHeight="1">
      <c r="A3" s="115" t="s">
        <v>89</v>
      </c>
      <c r="B3" s="112" t="s">
        <v>78</v>
      </c>
      <c r="C3" s="112"/>
      <c r="D3" s="112"/>
      <c r="E3" s="112"/>
      <c r="F3" s="112"/>
    </row>
    <row r="4" spans="1:6" ht="12.75" customHeight="1">
      <c r="A4" s="116"/>
      <c r="B4" s="87" t="s">
        <v>3</v>
      </c>
      <c r="C4" s="87" t="s">
        <v>4</v>
      </c>
      <c r="D4" s="87" t="s">
        <v>5</v>
      </c>
      <c r="E4" s="87" t="s">
        <v>6</v>
      </c>
      <c r="F4" s="20" t="s">
        <v>0</v>
      </c>
    </row>
    <row r="5" spans="1:6" ht="15.75">
      <c r="A5" s="47" t="s">
        <v>38</v>
      </c>
      <c r="B5" s="85">
        <v>427</v>
      </c>
      <c r="C5" s="85">
        <v>504</v>
      </c>
      <c r="D5" s="85">
        <v>503</v>
      </c>
      <c r="E5" s="85">
        <v>566</v>
      </c>
      <c r="F5" s="16">
        <f>SUM(B5:E5)</f>
        <v>2000</v>
      </c>
    </row>
    <row r="6" spans="1:6" ht="15.75">
      <c r="A6" s="47" t="s">
        <v>20</v>
      </c>
      <c r="B6" s="16">
        <v>285</v>
      </c>
      <c r="C6" s="16">
        <v>405</v>
      </c>
      <c r="D6" s="16">
        <v>405</v>
      </c>
      <c r="E6" s="16">
        <v>405</v>
      </c>
      <c r="F6" s="16">
        <f aca="true" t="shared" si="0" ref="F6:F18">SUM(B6:E6)</f>
        <v>1500</v>
      </c>
    </row>
    <row r="7" spans="1:6" ht="15.75">
      <c r="A7" s="47" t="s">
        <v>21</v>
      </c>
      <c r="B7" s="16">
        <v>455</v>
      </c>
      <c r="C7" s="16">
        <v>1365</v>
      </c>
      <c r="D7" s="16">
        <v>90</v>
      </c>
      <c r="E7" s="16">
        <v>90</v>
      </c>
      <c r="F7" s="16">
        <f t="shared" si="0"/>
        <v>2000</v>
      </c>
    </row>
    <row r="8" spans="1:6" ht="15.75">
      <c r="A8" s="47" t="s">
        <v>39</v>
      </c>
      <c r="B8" s="16">
        <v>250</v>
      </c>
      <c r="C8" s="16">
        <v>250</v>
      </c>
      <c r="D8" s="16">
        <v>250</v>
      </c>
      <c r="E8" s="16">
        <v>250</v>
      </c>
      <c r="F8" s="16">
        <f t="shared" si="0"/>
        <v>1000</v>
      </c>
    </row>
    <row r="9" spans="1:6" ht="15.75">
      <c r="A9" s="47" t="s">
        <v>24</v>
      </c>
      <c r="B9" s="16">
        <v>450</v>
      </c>
      <c r="C9" s="16">
        <v>455</v>
      </c>
      <c r="D9" s="16">
        <v>450</v>
      </c>
      <c r="E9" s="16">
        <v>445</v>
      </c>
      <c r="F9" s="16">
        <f t="shared" si="0"/>
        <v>1800</v>
      </c>
    </row>
    <row r="10" spans="1:6" ht="15.75">
      <c r="A10" s="47" t="s">
        <v>25</v>
      </c>
      <c r="B10" s="16">
        <v>362</v>
      </c>
      <c r="C10" s="16">
        <v>363</v>
      </c>
      <c r="D10" s="16">
        <v>363</v>
      </c>
      <c r="E10" s="16">
        <v>362</v>
      </c>
      <c r="F10" s="16">
        <f t="shared" si="0"/>
        <v>1450</v>
      </c>
    </row>
    <row r="11" spans="1:6" ht="15.75">
      <c r="A11" s="47" t="s">
        <v>40</v>
      </c>
      <c r="B11" s="16">
        <v>200</v>
      </c>
      <c r="C11" s="16">
        <v>220</v>
      </c>
      <c r="D11" s="16">
        <v>690</v>
      </c>
      <c r="E11" s="16">
        <v>690</v>
      </c>
      <c r="F11" s="16">
        <f t="shared" si="0"/>
        <v>1800</v>
      </c>
    </row>
    <row r="12" spans="1:6" ht="15.75">
      <c r="A12" s="47" t="s">
        <v>22</v>
      </c>
      <c r="B12" s="17">
        <v>150</v>
      </c>
      <c r="C12" s="17">
        <v>310</v>
      </c>
      <c r="D12" s="17">
        <v>900</v>
      </c>
      <c r="E12" s="17">
        <v>411</v>
      </c>
      <c r="F12" s="16">
        <f t="shared" si="0"/>
        <v>1771</v>
      </c>
    </row>
    <row r="13" spans="1:6" ht="30">
      <c r="A13" s="47" t="s">
        <v>41</v>
      </c>
      <c r="B13" s="16">
        <v>520</v>
      </c>
      <c r="C13" s="16">
        <v>620</v>
      </c>
      <c r="D13" s="16">
        <v>290</v>
      </c>
      <c r="E13" s="16">
        <v>201</v>
      </c>
      <c r="F13" s="16">
        <f t="shared" si="0"/>
        <v>1631</v>
      </c>
    </row>
    <row r="14" spans="1:6" ht="15.75">
      <c r="A14" s="47" t="s">
        <v>23</v>
      </c>
      <c r="B14" s="16">
        <v>250</v>
      </c>
      <c r="C14" s="16">
        <v>250</v>
      </c>
      <c r="D14" s="16">
        <v>250</v>
      </c>
      <c r="E14" s="16">
        <v>250</v>
      </c>
      <c r="F14" s="16">
        <f t="shared" si="0"/>
        <v>1000</v>
      </c>
    </row>
    <row r="15" spans="1:6" ht="15.75">
      <c r="A15" s="47" t="s">
        <v>42</v>
      </c>
      <c r="B15" s="16">
        <v>500</v>
      </c>
      <c r="C15" s="16">
        <v>500</v>
      </c>
      <c r="D15" s="16">
        <v>500</v>
      </c>
      <c r="E15" s="16">
        <v>500</v>
      </c>
      <c r="F15" s="16">
        <f t="shared" si="0"/>
        <v>2000</v>
      </c>
    </row>
    <row r="16" spans="1:6" ht="15.75">
      <c r="A16" s="47" t="s">
        <v>26</v>
      </c>
      <c r="B16" s="16">
        <v>500</v>
      </c>
      <c r="C16" s="16">
        <v>500</v>
      </c>
      <c r="D16" s="16">
        <v>500</v>
      </c>
      <c r="E16" s="16">
        <v>500</v>
      </c>
      <c r="F16" s="16">
        <f t="shared" si="0"/>
        <v>2000</v>
      </c>
    </row>
    <row r="17" spans="1:6" ht="15.75">
      <c r="A17" s="13" t="s">
        <v>56</v>
      </c>
      <c r="B17" s="16">
        <v>8325</v>
      </c>
      <c r="C17" s="16">
        <v>8720</v>
      </c>
      <c r="D17" s="16">
        <v>5488</v>
      </c>
      <c r="E17" s="16">
        <v>7146</v>
      </c>
      <c r="F17" s="16">
        <f t="shared" si="0"/>
        <v>29679</v>
      </c>
    </row>
    <row r="18" spans="1:6" ht="21" customHeight="1">
      <c r="A18" s="19" t="s">
        <v>2</v>
      </c>
      <c r="B18" s="16">
        <f>SUM(B5:B17)</f>
        <v>12674</v>
      </c>
      <c r="C18" s="16">
        <f>SUM(C5:C17)</f>
        <v>14462</v>
      </c>
      <c r="D18" s="16">
        <f>SUM(D5:D17)</f>
        <v>10679</v>
      </c>
      <c r="E18" s="16">
        <f>SUM(E5:E17)</f>
        <v>11816</v>
      </c>
      <c r="F18" s="16">
        <f t="shared" si="0"/>
        <v>49631</v>
      </c>
    </row>
  </sheetData>
  <sheetProtection/>
  <mergeCells count="4">
    <mergeCell ref="A2:F2"/>
    <mergeCell ref="A3:A4"/>
    <mergeCell ref="B3:F3"/>
    <mergeCell ref="C1:F1"/>
  </mergeCells>
  <printOptions/>
  <pageMargins left="0" right="0" top="0" bottom="0" header="0.31496062992125984" footer="0.31496062992125984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44.421875" style="11" customWidth="1"/>
    <col min="2" max="6" width="18.140625" style="80" customWidth="1"/>
    <col min="7" max="9" width="9.140625" style="11" hidden="1" customWidth="1"/>
    <col min="10" max="10" width="0" style="11" hidden="1" customWidth="1"/>
    <col min="11" max="16384" width="9.140625" style="11" customWidth="1"/>
  </cols>
  <sheetData>
    <row r="1" spans="3:6" ht="37.5" customHeight="1">
      <c r="C1" s="111" t="s">
        <v>146</v>
      </c>
      <c r="D1" s="111"/>
      <c r="E1" s="111"/>
      <c r="F1" s="111"/>
    </row>
    <row r="2" spans="1:6" ht="49.5" customHeight="1">
      <c r="A2" s="122" t="s">
        <v>125</v>
      </c>
      <c r="B2" s="122"/>
      <c r="C2" s="122"/>
      <c r="D2" s="122"/>
      <c r="E2" s="122"/>
      <c r="F2" s="122"/>
    </row>
    <row r="3" spans="1:6" s="21" customFormat="1" ht="15" customHeight="1">
      <c r="A3" s="115" t="s">
        <v>89</v>
      </c>
      <c r="B3" s="112" t="s">
        <v>78</v>
      </c>
      <c r="C3" s="112"/>
      <c r="D3" s="112"/>
      <c r="E3" s="112"/>
      <c r="F3" s="112"/>
    </row>
    <row r="4" spans="1:7" s="21" customFormat="1" ht="15.75">
      <c r="A4" s="116"/>
      <c r="B4" s="79" t="s">
        <v>32</v>
      </c>
      <c r="C4" s="79" t="s">
        <v>34</v>
      </c>
      <c r="D4" s="79" t="s">
        <v>35</v>
      </c>
      <c r="E4" s="79" t="s">
        <v>33</v>
      </c>
      <c r="F4" s="22" t="s">
        <v>36</v>
      </c>
      <c r="G4" s="23" t="s">
        <v>51</v>
      </c>
    </row>
    <row r="5" spans="1:10" s="21" customFormat="1" ht="15.75">
      <c r="A5" s="2" t="s">
        <v>38</v>
      </c>
      <c r="B5" s="22">
        <v>4184</v>
      </c>
      <c r="C5" s="22">
        <v>4289</v>
      </c>
      <c r="D5" s="22">
        <v>4549</v>
      </c>
      <c r="E5" s="22">
        <v>4948</v>
      </c>
      <c r="F5" s="22">
        <f>SUM(B5:E5)</f>
        <v>17970</v>
      </c>
      <c r="G5" s="21" t="e">
        <f>B5+#REF!</f>
        <v>#REF!</v>
      </c>
      <c r="J5" s="24" t="e">
        <f>B5+C5+D5+#REF!+#REF!+#REF!</f>
        <v>#REF!</v>
      </c>
    </row>
    <row r="6" spans="1:10" s="21" customFormat="1" ht="15.75">
      <c r="A6" s="2" t="s">
        <v>20</v>
      </c>
      <c r="B6" s="22">
        <v>3423</v>
      </c>
      <c r="C6" s="22">
        <v>4861</v>
      </c>
      <c r="D6" s="22">
        <v>4859</v>
      </c>
      <c r="E6" s="22">
        <v>4862</v>
      </c>
      <c r="F6" s="22">
        <f aca="true" t="shared" si="0" ref="F6:F31">SUM(B6:E6)</f>
        <v>18005</v>
      </c>
      <c r="G6" s="21" t="e">
        <f>B6+#REF!</f>
        <v>#REF!</v>
      </c>
      <c r="J6" s="24" t="e">
        <f>B6+C6+D6+#REF!+#REF!+#REF!</f>
        <v>#REF!</v>
      </c>
    </row>
    <row r="7" spans="1:10" s="21" customFormat="1" ht="15.75">
      <c r="A7" s="2" t="s">
        <v>21</v>
      </c>
      <c r="B7" s="22">
        <v>4178</v>
      </c>
      <c r="C7" s="22">
        <v>4297</v>
      </c>
      <c r="D7" s="22">
        <v>4767</v>
      </c>
      <c r="E7" s="22">
        <v>4758</v>
      </c>
      <c r="F7" s="22">
        <f t="shared" si="0"/>
        <v>18000</v>
      </c>
      <c r="G7" s="21" t="e">
        <f>B7+#REF!</f>
        <v>#REF!</v>
      </c>
      <c r="J7" s="24" t="e">
        <f>B7+C7+D7+#REF!+#REF!+#REF!</f>
        <v>#REF!</v>
      </c>
    </row>
    <row r="8" spans="1:10" s="21" customFormat="1" ht="15.75">
      <c r="A8" s="2" t="s">
        <v>39</v>
      </c>
      <c r="B8" s="22">
        <v>5008</v>
      </c>
      <c r="C8" s="22">
        <v>5002</v>
      </c>
      <c r="D8" s="22">
        <v>4997</v>
      </c>
      <c r="E8" s="22">
        <v>4993</v>
      </c>
      <c r="F8" s="22">
        <f t="shared" si="0"/>
        <v>20000</v>
      </c>
      <c r="G8" s="21" t="e">
        <f>B8+#REF!</f>
        <v>#REF!</v>
      </c>
      <c r="J8" s="24" t="e">
        <f>B8+C8+D8+#REF!+#REF!+#REF!</f>
        <v>#REF!</v>
      </c>
    </row>
    <row r="9" spans="1:10" s="21" customFormat="1" ht="15.75">
      <c r="A9" s="2" t="s">
        <v>24</v>
      </c>
      <c r="B9" s="22">
        <v>3950</v>
      </c>
      <c r="C9" s="22">
        <v>3990</v>
      </c>
      <c r="D9" s="22">
        <v>4000</v>
      </c>
      <c r="E9" s="22">
        <v>3978</v>
      </c>
      <c r="F9" s="22">
        <f t="shared" si="0"/>
        <v>15918</v>
      </c>
      <c r="G9" s="21" t="e">
        <f>B9+#REF!</f>
        <v>#REF!</v>
      </c>
      <c r="J9" s="24" t="e">
        <f>B9+C9+D9+#REF!+#REF!+#REF!</f>
        <v>#REF!</v>
      </c>
    </row>
    <row r="10" spans="1:10" s="21" customFormat="1" ht="15.75">
      <c r="A10" s="2" t="s">
        <v>25</v>
      </c>
      <c r="B10" s="22">
        <v>6027</v>
      </c>
      <c r="C10" s="22">
        <v>6028</v>
      </c>
      <c r="D10" s="22">
        <v>6035</v>
      </c>
      <c r="E10" s="22">
        <v>6037</v>
      </c>
      <c r="F10" s="22">
        <f t="shared" si="0"/>
        <v>24127</v>
      </c>
      <c r="G10" s="21" t="e">
        <f>B10+#REF!</f>
        <v>#REF!</v>
      </c>
      <c r="J10" s="24" t="e">
        <f>B10+C10+D10+#REF!+#REF!+#REF!</f>
        <v>#REF!</v>
      </c>
    </row>
    <row r="11" spans="1:10" s="21" customFormat="1" ht="15.75">
      <c r="A11" s="2" t="s">
        <v>40</v>
      </c>
      <c r="B11" s="22">
        <v>4996</v>
      </c>
      <c r="C11" s="22">
        <v>5001</v>
      </c>
      <c r="D11" s="22">
        <v>5005</v>
      </c>
      <c r="E11" s="22">
        <v>5001</v>
      </c>
      <c r="F11" s="22">
        <f t="shared" si="0"/>
        <v>20003</v>
      </c>
      <c r="G11" s="21" t="e">
        <f>B11+#REF!</f>
        <v>#REF!</v>
      </c>
      <c r="J11" s="24" t="e">
        <f>B11+C11+D11+#REF!+#REF!+#REF!</f>
        <v>#REF!</v>
      </c>
    </row>
    <row r="12" spans="1:10" s="21" customFormat="1" ht="15.75">
      <c r="A12" s="2" t="s">
        <v>22</v>
      </c>
      <c r="B12" s="22">
        <v>4583</v>
      </c>
      <c r="C12" s="22">
        <v>4497</v>
      </c>
      <c r="D12" s="22">
        <v>4274</v>
      </c>
      <c r="E12" s="22">
        <v>4396</v>
      </c>
      <c r="F12" s="22">
        <f t="shared" si="0"/>
        <v>17750</v>
      </c>
      <c r="G12" s="21" t="e">
        <f>B12+#REF!</f>
        <v>#REF!</v>
      </c>
      <c r="J12" s="24" t="e">
        <f>B12+C12+D12+#REF!+#REF!+#REF!</f>
        <v>#REF!</v>
      </c>
    </row>
    <row r="13" spans="1:10" s="21" customFormat="1" ht="17.25" customHeight="1">
      <c r="A13" s="2" t="s">
        <v>41</v>
      </c>
      <c r="B13" s="22">
        <v>4350</v>
      </c>
      <c r="C13" s="22">
        <v>4350</v>
      </c>
      <c r="D13" s="22">
        <v>4350</v>
      </c>
      <c r="E13" s="22">
        <v>4350</v>
      </c>
      <c r="F13" s="22">
        <f t="shared" si="0"/>
        <v>17400</v>
      </c>
      <c r="G13" s="21" t="e">
        <f>B13+#REF!</f>
        <v>#REF!</v>
      </c>
      <c r="J13" s="24" t="e">
        <f>B13+C13+D13+#REF!+#REF!+#REF!</f>
        <v>#REF!</v>
      </c>
    </row>
    <row r="14" spans="1:10" s="21" customFormat="1" ht="15.75">
      <c r="A14" s="2" t="s">
        <v>23</v>
      </c>
      <c r="B14" s="22">
        <v>4084</v>
      </c>
      <c r="C14" s="22">
        <v>4076</v>
      </c>
      <c r="D14" s="22">
        <v>4072</v>
      </c>
      <c r="E14" s="22">
        <v>4068</v>
      </c>
      <c r="F14" s="22">
        <f t="shared" si="0"/>
        <v>16300</v>
      </c>
      <c r="G14" s="21" t="e">
        <f>B14+#REF!</f>
        <v>#REF!</v>
      </c>
      <c r="J14" s="24" t="e">
        <f>B14+C14+D14+#REF!+#REF!+#REF!</f>
        <v>#REF!</v>
      </c>
    </row>
    <row r="15" spans="1:10" s="21" customFormat="1" ht="15.75">
      <c r="A15" s="2" t="s">
        <v>42</v>
      </c>
      <c r="B15" s="22">
        <v>6474</v>
      </c>
      <c r="C15" s="22">
        <v>6493</v>
      </c>
      <c r="D15" s="22">
        <v>6486</v>
      </c>
      <c r="E15" s="22">
        <v>6492</v>
      </c>
      <c r="F15" s="22">
        <f>SUM(B15:E15)</f>
        <v>25945</v>
      </c>
      <c r="G15" s="21" t="e">
        <f>B15+#REF!</f>
        <v>#REF!</v>
      </c>
      <c r="J15" s="24" t="e">
        <f>B15+C15+D15+#REF!+#REF!+#REF!</f>
        <v>#REF!</v>
      </c>
    </row>
    <row r="16" spans="1:10" s="21" customFormat="1" ht="15.75">
      <c r="A16" s="2" t="s">
        <v>26</v>
      </c>
      <c r="B16" s="22">
        <v>5430</v>
      </c>
      <c r="C16" s="22">
        <v>5461</v>
      </c>
      <c r="D16" s="22">
        <v>5380</v>
      </c>
      <c r="E16" s="22">
        <v>5429</v>
      </c>
      <c r="F16" s="22">
        <f t="shared" si="0"/>
        <v>21700</v>
      </c>
      <c r="G16" s="21" t="e">
        <f>B16+#REF!</f>
        <v>#REF!</v>
      </c>
      <c r="J16" s="24" t="e">
        <f>B16+C16+D16+#REF!+#REF!+#REF!</f>
        <v>#REF!</v>
      </c>
    </row>
    <row r="17" spans="1:10" s="21" customFormat="1" ht="15.75">
      <c r="A17" s="55" t="s">
        <v>45</v>
      </c>
      <c r="B17" s="22">
        <v>20714</v>
      </c>
      <c r="C17" s="22">
        <v>20716</v>
      </c>
      <c r="D17" s="22">
        <v>20715</v>
      </c>
      <c r="E17" s="22">
        <v>20714</v>
      </c>
      <c r="F17" s="22">
        <f t="shared" si="0"/>
        <v>82859</v>
      </c>
      <c r="G17" s="21" t="e">
        <f>B17+#REF!</f>
        <v>#REF!</v>
      </c>
      <c r="J17" s="24" t="e">
        <f>B17+C17+D17+#REF!+#REF!+#REF!</f>
        <v>#REF!</v>
      </c>
    </row>
    <row r="18" spans="1:10" s="21" customFormat="1" ht="15.75">
      <c r="A18" s="55" t="s">
        <v>28</v>
      </c>
      <c r="B18" s="22">
        <v>2159</v>
      </c>
      <c r="C18" s="22">
        <v>2273</v>
      </c>
      <c r="D18" s="22">
        <v>2505</v>
      </c>
      <c r="E18" s="22">
        <v>2463</v>
      </c>
      <c r="F18" s="22">
        <f t="shared" si="0"/>
        <v>9400</v>
      </c>
      <c r="G18" s="21" t="e">
        <f>B18+#REF!</f>
        <v>#REF!</v>
      </c>
      <c r="J18" s="24" t="e">
        <f>B18+C18+D18+#REF!+#REF!+#REF!</f>
        <v>#REF!</v>
      </c>
    </row>
    <row r="19" spans="1:10" s="21" customFormat="1" ht="15.75">
      <c r="A19" s="55" t="s">
        <v>46</v>
      </c>
      <c r="B19" s="22">
        <v>574</v>
      </c>
      <c r="C19" s="22">
        <v>604</v>
      </c>
      <c r="D19" s="22">
        <v>665</v>
      </c>
      <c r="E19" s="22">
        <v>657</v>
      </c>
      <c r="F19" s="22">
        <f t="shared" si="0"/>
        <v>2500</v>
      </c>
      <c r="G19" s="21" t="e">
        <f>B19+#REF!</f>
        <v>#REF!</v>
      </c>
      <c r="J19" s="24" t="e">
        <f>B19+C19+D19+#REF!+#REF!+#REF!</f>
        <v>#REF!</v>
      </c>
    </row>
    <row r="20" spans="1:10" s="21" customFormat="1" ht="15.75">
      <c r="A20" s="55" t="s">
        <v>29</v>
      </c>
      <c r="B20" s="22">
        <v>1747</v>
      </c>
      <c r="C20" s="22">
        <v>2000</v>
      </c>
      <c r="D20" s="22">
        <v>1600</v>
      </c>
      <c r="E20" s="22">
        <v>1248</v>
      </c>
      <c r="F20" s="22">
        <f t="shared" si="0"/>
        <v>6595</v>
      </c>
      <c r="G20" s="21" t="e">
        <f>B20+#REF!</f>
        <v>#REF!</v>
      </c>
      <c r="J20" s="24" t="e">
        <f>B20+C20+D20+#REF!+#REF!+#REF!</f>
        <v>#REF!</v>
      </c>
    </row>
    <row r="21" spans="1:10" s="21" customFormat="1" ht="15.75">
      <c r="A21" s="55" t="s">
        <v>47</v>
      </c>
      <c r="B21" s="22">
        <v>89</v>
      </c>
      <c r="C21" s="22">
        <v>75</v>
      </c>
      <c r="D21" s="22">
        <v>54</v>
      </c>
      <c r="E21" s="22">
        <v>82</v>
      </c>
      <c r="F21" s="22">
        <f t="shared" si="0"/>
        <v>300</v>
      </c>
      <c r="G21" s="21" t="e">
        <f>B21+#REF!</f>
        <v>#REF!</v>
      </c>
      <c r="J21" s="24" t="e">
        <f>B21+C21+D21+#REF!+#REF!+#REF!</f>
        <v>#REF!</v>
      </c>
    </row>
    <row r="22" spans="1:10" s="21" customFormat="1" ht="15.75">
      <c r="A22" s="55" t="s">
        <v>79</v>
      </c>
      <c r="B22" s="22">
        <v>222</v>
      </c>
      <c r="C22" s="22">
        <v>222</v>
      </c>
      <c r="D22" s="22">
        <v>222</v>
      </c>
      <c r="E22" s="22">
        <v>222</v>
      </c>
      <c r="F22" s="22">
        <f t="shared" si="0"/>
        <v>888</v>
      </c>
      <c r="G22" s="21" t="e">
        <f>B22+#REF!</f>
        <v>#REF!</v>
      </c>
      <c r="J22" s="24" t="e">
        <f>B22+C22+D22+#REF!+#REF!+#REF!</f>
        <v>#REF!</v>
      </c>
    </row>
    <row r="23" spans="1:10" s="21" customFormat="1" ht="15.75">
      <c r="A23" s="55" t="s">
        <v>49</v>
      </c>
      <c r="B23" s="22">
        <v>242</v>
      </c>
      <c r="C23" s="22">
        <v>268</v>
      </c>
      <c r="D23" s="22">
        <v>262</v>
      </c>
      <c r="E23" s="22">
        <v>264</v>
      </c>
      <c r="F23" s="22">
        <f t="shared" si="0"/>
        <v>1036</v>
      </c>
      <c r="G23" s="21" t="e">
        <f>B23+#REF!</f>
        <v>#REF!</v>
      </c>
      <c r="J23" s="24" t="e">
        <f>B23+C23+D23+#REF!+#REF!+#REF!</f>
        <v>#REF!</v>
      </c>
    </row>
    <row r="24" spans="1:10" s="21" customFormat="1" ht="15.75">
      <c r="A24" s="55" t="s">
        <v>48</v>
      </c>
      <c r="B24" s="22">
        <v>3761</v>
      </c>
      <c r="C24" s="22">
        <v>4732</v>
      </c>
      <c r="D24" s="22">
        <v>4827</v>
      </c>
      <c r="E24" s="22">
        <v>4680</v>
      </c>
      <c r="F24" s="22">
        <f t="shared" si="0"/>
        <v>18000</v>
      </c>
      <c r="G24" s="21" t="e">
        <f>B24+#REF!</f>
        <v>#REF!</v>
      </c>
      <c r="J24" s="24" t="e">
        <f>B24+C24+D24+#REF!+#REF!+#REF!</f>
        <v>#REF!</v>
      </c>
    </row>
    <row r="25" spans="1:10" s="21" customFormat="1" ht="15.75">
      <c r="A25" s="55" t="s">
        <v>56</v>
      </c>
      <c r="B25" s="22">
        <v>14991</v>
      </c>
      <c r="C25" s="22">
        <v>15366</v>
      </c>
      <c r="D25" s="22">
        <v>14513</v>
      </c>
      <c r="E25" s="22">
        <v>16818</v>
      </c>
      <c r="F25" s="22">
        <f t="shared" si="0"/>
        <v>61688</v>
      </c>
      <c r="G25" s="21" t="e">
        <f>B25+#REF!</f>
        <v>#REF!</v>
      </c>
      <c r="J25" s="24" t="e">
        <f>B25+C25+D25+#REF!+#REF!+#REF!</f>
        <v>#REF!</v>
      </c>
    </row>
    <row r="26" spans="1:10" s="21" customFormat="1" ht="15.75">
      <c r="A26" s="55" t="s">
        <v>55</v>
      </c>
      <c r="B26" s="22">
        <v>5683</v>
      </c>
      <c r="C26" s="22">
        <v>5683</v>
      </c>
      <c r="D26" s="22">
        <v>5685</v>
      </c>
      <c r="E26" s="22">
        <v>5704</v>
      </c>
      <c r="F26" s="22">
        <f t="shared" si="0"/>
        <v>22755</v>
      </c>
      <c r="G26" s="21" t="e">
        <f>B26+#REF!</f>
        <v>#REF!</v>
      </c>
      <c r="J26" s="24" t="e">
        <f>B26+C26+D26+#REF!+#REF!+#REF!</f>
        <v>#REF!</v>
      </c>
    </row>
    <row r="27" spans="1:10" s="21" customFormat="1" ht="15.75">
      <c r="A27" s="24" t="s">
        <v>68</v>
      </c>
      <c r="B27" s="22">
        <v>575</v>
      </c>
      <c r="C27" s="22">
        <v>735</v>
      </c>
      <c r="D27" s="22">
        <v>475</v>
      </c>
      <c r="E27" s="22">
        <v>715</v>
      </c>
      <c r="F27" s="22">
        <f t="shared" si="0"/>
        <v>2500</v>
      </c>
      <c r="G27" s="21" t="e">
        <f>B27+#REF!</f>
        <v>#REF!</v>
      </c>
      <c r="J27" s="24" t="e">
        <f>B27+C27+D27+#REF!+#REF!+#REF!</f>
        <v>#REF!</v>
      </c>
    </row>
    <row r="28" spans="1:10" s="21" customFormat="1" ht="15.75">
      <c r="A28" s="24" t="s">
        <v>93</v>
      </c>
      <c r="B28" s="22">
        <v>500</v>
      </c>
      <c r="C28" s="22">
        <v>250</v>
      </c>
      <c r="D28" s="22">
        <v>150</v>
      </c>
      <c r="E28" s="22">
        <v>100</v>
      </c>
      <c r="F28" s="22">
        <f t="shared" si="0"/>
        <v>1000</v>
      </c>
      <c r="J28" s="24"/>
    </row>
    <row r="29" spans="1:10" s="21" customFormat="1" ht="15.75">
      <c r="A29" s="8" t="s">
        <v>69</v>
      </c>
      <c r="B29" s="22">
        <v>700</v>
      </c>
      <c r="C29" s="22">
        <v>300</v>
      </c>
      <c r="D29" s="22"/>
      <c r="E29" s="22"/>
      <c r="F29" s="22">
        <f t="shared" si="0"/>
        <v>1000</v>
      </c>
      <c r="J29" s="24"/>
    </row>
    <row r="30" spans="1:10" s="21" customFormat="1" ht="15.75">
      <c r="A30" s="8" t="s">
        <v>70</v>
      </c>
      <c r="B30" s="22">
        <v>1000</v>
      </c>
      <c r="C30" s="22">
        <v>700</v>
      </c>
      <c r="D30" s="22">
        <v>800</v>
      </c>
      <c r="E30" s="22">
        <v>1000</v>
      </c>
      <c r="F30" s="22">
        <f t="shared" si="0"/>
        <v>3500</v>
      </c>
      <c r="J30" s="24"/>
    </row>
    <row r="31" spans="1:10" s="21" customFormat="1" ht="15.75">
      <c r="A31" s="39" t="s">
        <v>81</v>
      </c>
      <c r="B31" s="22">
        <v>700</v>
      </c>
      <c r="C31" s="22">
        <v>300</v>
      </c>
      <c r="D31" s="22"/>
      <c r="E31" s="22"/>
      <c r="F31" s="22">
        <f t="shared" si="0"/>
        <v>1000</v>
      </c>
      <c r="J31" s="24"/>
    </row>
    <row r="32" spans="1:10" s="27" customFormat="1" ht="15.75">
      <c r="A32" s="25" t="s">
        <v>31</v>
      </c>
      <c r="B32" s="26">
        <f>SUM(B5:B31)</f>
        <v>110344</v>
      </c>
      <c r="C32" s="26">
        <f>SUM(C5:C31)</f>
        <v>112569</v>
      </c>
      <c r="D32" s="26">
        <f>SUM(D5:D31)</f>
        <v>111247</v>
      </c>
      <c r="E32" s="26">
        <f>SUM(E5:E31)</f>
        <v>113979</v>
      </c>
      <c r="F32" s="26">
        <f>SUM(F5:F31)</f>
        <v>448139</v>
      </c>
      <c r="G32" s="21" t="e">
        <f>B32+#REF!</f>
        <v>#REF!</v>
      </c>
      <c r="J32" s="24" t="e">
        <f>B32+C32+D32+#REF!+#REF!+#REF!</f>
        <v>#REF!</v>
      </c>
    </row>
    <row r="33" ht="15.75">
      <c r="F33" s="5"/>
    </row>
  </sheetData>
  <sheetProtection/>
  <mergeCells count="4">
    <mergeCell ref="A2:F2"/>
    <mergeCell ref="B3:F3"/>
    <mergeCell ref="A3:A4"/>
    <mergeCell ref="C1:F1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N21" sqref="N21"/>
    </sheetView>
  </sheetViews>
  <sheetFormatPr defaultColWidth="9.140625" defaultRowHeight="15"/>
  <cols>
    <col min="1" max="1" width="31.8515625" style="11" customWidth="1"/>
    <col min="2" max="2" width="16.421875" style="69" customWidth="1"/>
    <col min="3" max="6" width="16.421875" style="69" hidden="1" customWidth="1"/>
    <col min="7" max="7" width="9.140625" style="11" hidden="1" customWidth="1"/>
    <col min="8" max="8" width="0" style="11" hidden="1" customWidth="1"/>
    <col min="9" max="9" width="12.140625" style="141" customWidth="1"/>
    <col min="10" max="16384" width="9.140625" style="11" customWidth="1"/>
  </cols>
  <sheetData>
    <row r="1" spans="3:6" ht="37.5" customHeight="1">
      <c r="C1" s="111" t="s">
        <v>147</v>
      </c>
      <c r="D1" s="111"/>
      <c r="E1" s="111"/>
      <c r="F1" s="111"/>
    </row>
    <row r="2" spans="1:6" ht="48.75" customHeight="1">
      <c r="A2" s="113" t="s">
        <v>126</v>
      </c>
      <c r="B2" s="113"/>
      <c r="C2" s="113"/>
      <c r="D2" s="113"/>
      <c r="E2" s="113"/>
      <c r="F2" s="113"/>
    </row>
    <row r="3" spans="1:6" ht="12.75" customHeight="1">
      <c r="A3" s="115" t="s">
        <v>89</v>
      </c>
      <c r="B3" s="112" t="s">
        <v>78</v>
      </c>
      <c r="C3" s="112"/>
      <c r="D3" s="112"/>
      <c r="E3" s="112"/>
      <c r="F3" s="112"/>
    </row>
    <row r="4" spans="1:9" ht="12.75" customHeight="1">
      <c r="A4" s="116"/>
      <c r="B4" s="70" t="s">
        <v>3</v>
      </c>
      <c r="C4" s="70" t="s">
        <v>4</v>
      </c>
      <c r="D4" s="70" t="s">
        <v>5</v>
      </c>
      <c r="E4" s="70" t="s">
        <v>6</v>
      </c>
      <c r="F4" s="58" t="s">
        <v>31</v>
      </c>
      <c r="I4" s="141">
        <v>15</v>
      </c>
    </row>
    <row r="5" spans="1:9" ht="15.75">
      <c r="A5" s="67" t="s">
        <v>38</v>
      </c>
      <c r="B5" s="16">
        <v>1476</v>
      </c>
      <c r="C5" s="16">
        <v>1662</v>
      </c>
      <c r="D5" s="16">
        <v>1700</v>
      </c>
      <c r="E5" s="16">
        <v>1862</v>
      </c>
      <c r="F5" s="16">
        <f>SUM(B5:E5)</f>
        <v>6700</v>
      </c>
      <c r="G5" s="28" t="e">
        <f>B5+#REF!</f>
        <v>#REF!</v>
      </c>
      <c r="H5" s="14" t="e">
        <f>B5+C5+D5+#REF!+#REF!+#REF!</f>
        <v>#REF!</v>
      </c>
      <c r="I5" s="142">
        <f>B5/3/100*15</f>
        <v>73.8</v>
      </c>
    </row>
    <row r="6" spans="1:9" ht="15.75">
      <c r="A6" s="67" t="s">
        <v>20</v>
      </c>
      <c r="B6" s="16">
        <v>1007</v>
      </c>
      <c r="C6" s="16">
        <v>1431</v>
      </c>
      <c r="D6" s="16">
        <v>1431</v>
      </c>
      <c r="E6" s="16">
        <v>1431</v>
      </c>
      <c r="F6" s="16">
        <f aca="true" t="shared" si="0" ref="F6:F23">SUM(B6:E6)</f>
        <v>5300</v>
      </c>
      <c r="G6" s="28" t="e">
        <f>B6+#REF!</f>
        <v>#REF!</v>
      </c>
      <c r="H6" s="14" t="e">
        <f>B6+C6+D6+#REF!+#REF!+#REF!</f>
        <v>#REF!</v>
      </c>
      <c r="I6" s="142">
        <f aca="true" t="shared" si="1" ref="I6:I23">B6/3/100*15</f>
        <v>50.35</v>
      </c>
    </row>
    <row r="7" spans="1:9" ht="15.75">
      <c r="A7" s="67" t="s">
        <v>21</v>
      </c>
      <c r="B7" s="16">
        <v>1356</v>
      </c>
      <c r="C7" s="16">
        <v>1428</v>
      </c>
      <c r="D7" s="16">
        <v>1571</v>
      </c>
      <c r="E7" s="16">
        <v>1547</v>
      </c>
      <c r="F7" s="16">
        <f t="shared" si="0"/>
        <v>5902</v>
      </c>
      <c r="G7" s="28" t="e">
        <f>B7+#REF!</f>
        <v>#REF!</v>
      </c>
      <c r="H7" s="14" t="e">
        <f>B7+C7+D7+#REF!+#REF!+#REF!</f>
        <v>#REF!</v>
      </c>
      <c r="I7" s="142">
        <f t="shared" si="1"/>
        <v>67.8</v>
      </c>
    </row>
    <row r="8" spans="1:9" ht="15.75">
      <c r="A8" s="67" t="s">
        <v>39</v>
      </c>
      <c r="B8" s="16">
        <v>750</v>
      </c>
      <c r="C8" s="16">
        <v>750</v>
      </c>
      <c r="D8" s="16">
        <v>750</v>
      </c>
      <c r="E8" s="16">
        <v>750</v>
      </c>
      <c r="F8" s="16">
        <f t="shared" si="0"/>
        <v>3000</v>
      </c>
      <c r="G8" s="28" t="e">
        <f>B8+#REF!</f>
        <v>#REF!</v>
      </c>
      <c r="H8" s="14" t="e">
        <f>B8+C8+D8+#REF!+#REF!+#REF!</f>
        <v>#REF!</v>
      </c>
      <c r="I8" s="142">
        <f t="shared" si="1"/>
        <v>37.5</v>
      </c>
    </row>
    <row r="9" spans="1:9" ht="15.75">
      <c r="A9" s="67" t="s">
        <v>24</v>
      </c>
      <c r="B9" s="16">
        <v>1355</v>
      </c>
      <c r="C9" s="16">
        <v>1356</v>
      </c>
      <c r="D9" s="16">
        <v>1356</v>
      </c>
      <c r="E9" s="16">
        <v>1355</v>
      </c>
      <c r="F9" s="16">
        <f t="shared" si="0"/>
        <v>5422</v>
      </c>
      <c r="G9" s="28" t="e">
        <f>B9+#REF!</f>
        <v>#REF!</v>
      </c>
      <c r="H9" s="14" t="e">
        <f>B9+C9+D9+#REF!+#REF!+#REF!</f>
        <v>#REF!</v>
      </c>
      <c r="I9" s="142">
        <f t="shared" si="1"/>
        <v>67.75</v>
      </c>
    </row>
    <row r="10" spans="1:9" ht="15.75">
      <c r="A10" s="67" t="s">
        <v>25</v>
      </c>
      <c r="B10" s="16">
        <v>1050</v>
      </c>
      <c r="C10" s="16">
        <v>1050</v>
      </c>
      <c r="D10" s="16">
        <v>1050</v>
      </c>
      <c r="E10" s="16">
        <v>1050</v>
      </c>
      <c r="F10" s="16">
        <f t="shared" si="0"/>
        <v>4200</v>
      </c>
      <c r="G10" s="28" t="e">
        <f>B10+#REF!</f>
        <v>#REF!</v>
      </c>
      <c r="H10" s="14" t="e">
        <f>B10+C10+D10+#REF!+#REF!+#REF!</f>
        <v>#REF!</v>
      </c>
      <c r="I10" s="142">
        <f t="shared" si="1"/>
        <v>52.5</v>
      </c>
    </row>
    <row r="11" spans="1:9" ht="15.75">
      <c r="A11" s="67" t="s">
        <v>40</v>
      </c>
      <c r="B11" s="29">
        <v>1175</v>
      </c>
      <c r="C11" s="29">
        <v>1175</v>
      </c>
      <c r="D11" s="29">
        <v>1175</v>
      </c>
      <c r="E11" s="29">
        <v>1175</v>
      </c>
      <c r="F11" s="16">
        <f t="shared" si="0"/>
        <v>4700</v>
      </c>
      <c r="G11" s="28" t="e">
        <f>B11+#REF!</f>
        <v>#REF!</v>
      </c>
      <c r="H11" s="14" t="e">
        <f>B11+C11+D11+#REF!+#REF!+#REF!</f>
        <v>#REF!</v>
      </c>
      <c r="I11" s="142">
        <f t="shared" si="1"/>
        <v>58.75000000000001</v>
      </c>
    </row>
    <row r="12" spans="1:9" ht="15.75">
      <c r="A12" s="67" t="s">
        <v>22</v>
      </c>
      <c r="B12" s="22">
        <v>1288</v>
      </c>
      <c r="C12" s="22">
        <v>1289</v>
      </c>
      <c r="D12" s="22">
        <v>1289</v>
      </c>
      <c r="E12" s="22">
        <v>1289</v>
      </c>
      <c r="F12" s="16">
        <f t="shared" si="0"/>
        <v>5155</v>
      </c>
      <c r="G12" s="28" t="e">
        <f>B12+#REF!</f>
        <v>#REF!</v>
      </c>
      <c r="H12" s="14" t="e">
        <f>B12+C12+D12+#REF!+#REF!+#REF!</f>
        <v>#REF!</v>
      </c>
      <c r="I12" s="142">
        <f t="shared" si="1"/>
        <v>64.39999999999999</v>
      </c>
    </row>
    <row r="13" spans="1:9" ht="30">
      <c r="A13" s="67" t="s">
        <v>41</v>
      </c>
      <c r="B13" s="16">
        <v>1250</v>
      </c>
      <c r="C13" s="16">
        <v>1250</v>
      </c>
      <c r="D13" s="16">
        <v>1250</v>
      </c>
      <c r="E13" s="16">
        <v>1250</v>
      </c>
      <c r="F13" s="16">
        <f t="shared" si="0"/>
        <v>5000</v>
      </c>
      <c r="G13" s="28" t="e">
        <f>B13+#REF!</f>
        <v>#REF!</v>
      </c>
      <c r="H13" s="14" t="e">
        <f>B13+C13+D13+#REF!+#REF!+#REF!</f>
        <v>#REF!</v>
      </c>
      <c r="I13" s="142">
        <f t="shared" si="1"/>
        <v>62.50000000000001</v>
      </c>
    </row>
    <row r="14" spans="1:9" ht="15.75">
      <c r="A14" s="67" t="s">
        <v>23</v>
      </c>
      <c r="B14" s="16">
        <v>1250</v>
      </c>
      <c r="C14" s="16">
        <v>1250</v>
      </c>
      <c r="D14" s="16">
        <v>1250</v>
      </c>
      <c r="E14" s="16">
        <v>1250</v>
      </c>
      <c r="F14" s="16">
        <f t="shared" si="0"/>
        <v>5000</v>
      </c>
      <c r="G14" s="28" t="e">
        <f>B14+#REF!</f>
        <v>#REF!</v>
      </c>
      <c r="H14" s="14" t="e">
        <f>B14+C14+D14+#REF!+#REF!+#REF!</f>
        <v>#REF!</v>
      </c>
      <c r="I14" s="142">
        <f t="shared" si="1"/>
        <v>62.50000000000001</v>
      </c>
    </row>
    <row r="15" spans="1:9" ht="15.75">
      <c r="A15" s="67" t="s">
        <v>42</v>
      </c>
      <c r="B15" s="16">
        <v>1801</v>
      </c>
      <c r="C15" s="16">
        <v>2001</v>
      </c>
      <c r="D15" s="16">
        <v>1847</v>
      </c>
      <c r="E15" s="16">
        <v>2001</v>
      </c>
      <c r="F15" s="16">
        <f t="shared" si="0"/>
        <v>7650</v>
      </c>
      <c r="G15" s="28" t="e">
        <f>B15+#REF!</f>
        <v>#REF!</v>
      </c>
      <c r="H15" s="14" t="e">
        <f>B15+C15+D15+#REF!+#REF!+#REF!</f>
        <v>#REF!</v>
      </c>
      <c r="I15" s="142">
        <f t="shared" si="1"/>
        <v>90.05000000000001</v>
      </c>
    </row>
    <row r="16" spans="1:9" ht="15.75">
      <c r="A16" s="67" t="s">
        <v>26</v>
      </c>
      <c r="B16" s="16">
        <v>1900</v>
      </c>
      <c r="C16" s="16">
        <v>1900</v>
      </c>
      <c r="D16" s="16">
        <v>1900</v>
      </c>
      <c r="E16" s="16">
        <v>1900</v>
      </c>
      <c r="F16" s="16">
        <f t="shared" si="0"/>
        <v>7600</v>
      </c>
      <c r="G16" s="28" t="e">
        <f>B16+#REF!</f>
        <v>#REF!</v>
      </c>
      <c r="H16" s="14" t="e">
        <f>B16+C16+D16+#REF!+#REF!+#REF!</f>
        <v>#REF!</v>
      </c>
      <c r="I16" s="142">
        <f t="shared" si="1"/>
        <v>95.00000000000001</v>
      </c>
    </row>
    <row r="17" spans="1:9" ht="15.75">
      <c r="A17" s="67" t="s">
        <v>45</v>
      </c>
      <c r="B17" s="16">
        <v>6491</v>
      </c>
      <c r="C17" s="16">
        <v>6491</v>
      </c>
      <c r="D17" s="16">
        <v>6491</v>
      </c>
      <c r="E17" s="16">
        <v>6491</v>
      </c>
      <c r="F17" s="16">
        <f t="shared" si="0"/>
        <v>25964</v>
      </c>
      <c r="G17" s="28" t="e">
        <f>B17+#REF!</f>
        <v>#REF!</v>
      </c>
      <c r="H17" s="14" t="e">
        <f>B17+C17+D17+#REF!+#REF!+#REF!</f>
        <v>#REF!</v>
      </c>
      <c r="I17" s="142">
        <f t="shared" si="1"/>
        <v>324.55</v>
      </c>
    </row>
    <row r="18" spans="1:9" ht="31.5">
      <c r="A18" s="13" t="s">
        <v>28</v>
      </c>
      <c r="B18" s="16">
        <v>3750</v>
      </c>
      <c r="C18" s="16">
        <v>3750</v>
      </c>
      <c r="D18" s="16">
        <v>3750</v>
      </c>
      <c r="E18" s="16">
        <v>3750</v>
      </c>
      <c r="F18" s="16">
        <f t="shared" si="0"/>
        <v>15000</v>
      </c>
      <c r="G18" s="28" t="e">
        <f>B18+#REF!</f>
        <v>#REF!</v>
      </c>
      <c r="H18" s="14" t="e">
        <f>B18+C18+D18+#REF!+#REF!+#REF!</f>
        <v>#REF!</v>
      </c>
      <c r="I18" s="142">
        <f t="shared" si="1"/>
        <v>187.5</v>
      </c>
    </row>
    <row r="19" spans="1:9" ht="15.75">
      <c r="A19" s="13" t="s">
        <v>29</v>
      </c>
      <c r="B19" s="16">
        <v>675</v>
      </c>
      <c r="C19" s="16">
        <v>675</v>
      </c>
      <c r="D19" s="16">
        <v>675</v>
      </c>
      <c r="E19" s="16">
        <v>675</v>
      </c>
      <c r="F19" s="16">
        <f t="shared" si="0"/>
        <v>2700</v>
      </c>
      <c r="G19" s="28" t="e">
        <f>B19+#REF!</f>
        <v>#REF!</v>
      </c>
      <c r="H19" s="14" t="e">
        <f>B19+C19+D19+#REF!+#REF!+#REF!</f>
        <v>#REF!</v>
      </c>
      <c r="I19" s="142">
        <f t="shared" si="1"/>
        <v>33.75</v>
      </c>
    </row>
    <row r="20" spans="1:9" ht="15.75">
      <c r="A20" s="13" t="s">
        <v>30</v>
      </c>
      <c r="B20" s="16">
        <v>1250</v>
      </c>
      <c r="C20" s="16">
        <v>1250</v>
      </c>
      <c r="D20" s="16">
        <v>1250</v>
      </c>
      <c r="E20" s="16">
        <v>1250</v>
      </c>
      <c r="F20" s="16">
        <f t="shared" si="0"/>
        <v>5000</v>
      </c>
      <c r="G20" s="28" t="e">
        <f>B20+#REF!</f>
        <v>#REF!</v>
      </c>
      <c r="H20" s="14" t="e">
        <f>B20+C20+D20+#REF!+#REF!+#REF!</f>
        <v>#REF!</v>
      </c>
      <c r="I20" s="142">
        <f t="shared" si="1"/>
        <v>62.50000000000001</v>
      </c>
    </row>
    <row r="21" spans="1:9" ht="15.75">
      <c r="A21" s="13" t="s">
        <v>56</v>
      </c>
      <c r="B21" s="16">
        <v>4550</v>
      </c>
      <c r="C21" s="16">
        <v>4550</v>
      </c>
      <c r="D21" s="16">
        <v>4550</v>
      </c>
      <c r="E21" s="16">
        <v>4350</v>
      </c>
      <c r="F21" s="16">
        <f t="shared" si="0"/>
        <v>18000</v>
      </c>
      <c r="G21" s="28" t="e">
        <f>B21+#REF!</f>
        <v>#REF!</v>
      </c>
      <c r="H21" s="14" t="e">
        <f>B21+C21+D21+#REF!+#REF!+#REF!</f>
        <v>#REF!</v>
      </c>
      <c r="I21" s="142">
        <f t="shared" si="1"/>
        <v>227.50000000000003</v>
      </c>
    </row>
    <row r="22" spans="1:9" ht="15.75">
      <c r="A22" s="13" t="s">
        <v>48</v>
      </c>
      <c r="B22" s="16">
        <v>2000</v>
      </c>
      <c r="C22" s="16">
        <v>2500</v>
      </c>
      <c r="D22" s="16">
        <v>3000</v>
      </c>
      <c r="E22" s="16">
        <v>2500</v>
      </c>
      <c r="F22" s="16">
        <f t="shared" si="0"/>
        <v>10000</v>
      </c>
      <c r="G22" s="28"/>
      <c r="H22" s="14"/>
      <c r="I22" s="142">
        <f t="shared" si="1"/>
        <v>99.99999999999999</v>
      </c>
    </row>
    <row r="23" spans="1:9" ht="15.75">
      <c r="A23" s="19" t="s">
        <v>0</v>
      </c>
      <c r="B23" s="16">
        <f>SUM(B5:B22)</f>
        <v>34374</v>
      </c>
      <c r="C23" s="16">
        <f>SUM(C5:C22)</f>
        <v>35758</v>
      </c>
      <c r="D23" s="16">
        <f>SUM(D5:D22)</f>
        <v>36285</v>
      </c>
      <c r="E23" s="16">
        <f>SUM(E5:E22)</f>
        <v>35876</v>
      </c>
      <c r="F23" s="16">
        <f t="shared" si="0"/>
        <v>142293</v>
      </c>
      <c r="G23" s="28" t="e">
        <f>B23+#REF!</f>
        <v>#REF!</v>
      </c>
      <c r="H23" s="14" t="e">
        <f>B23+C23+D23+#REF!+#REF!+#REF!</f>
        <v>#REF!</v>
      </c>
      <c r="I23" s="142">
        <f t="shared" si="1"/>
        <v>1718.7</v>
      </c>
    </row>
    <row r="24" spans="2:6" ht="15.75" hidden="1">
      <c r="B24" s="16">
        <v>800</v>
      </c>
      <c r="C24" s="16">
        <v>800</v>
      </c>
      <c r="D24" s="16">
        <v>800</v>
      </c>
      <c r="E24" s="16">
        <v>800</v>
      </c>
      <c r="F24" s="16"/>
    </row>
    <row r="25" spans="2:5" ht="15.75">
      <c r="B25" s="38"/>
      <c r="C25" s="38"/>
      <c r="D25" s="38"/>
      <c r="E25" s="38"/>
    </row>
    <row r="26" ht="15.75">
      <c r="F26" s="38"/>
    </row>
  </sheetData>
  <sheetProtection/>
  <mergeCells count="4">
    <mergeCell ref="B3:F3"/>
    <mergeCell ref="A2:F2"/>
    <mergeCell ref="A3:A4"/>
    <mergeCell ref="C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44.28125" style="73" customWidth="1"/>
    <col min="2" max="6" width="17.140625" style="107" customWidth="1"/>
    <col min="7" max="7" width="9.140625" style="11" hidden="1" customWidth="1"/>
    <col min="8" max="9" width="0" style="11" hidden="1" customWidth="1"/>
    <col min="10" max="16384" width="9.140625" style="11" customWidth="1"/>
  </cols>
  <sheetData>
    <row r="1" spans="3:6" ht="42" customHeight="1">
      <c r="C1" s="111" t="s">
        <v>148</v>
      </c>
      <c r="D1" s="111"/>
      <c r="E1" s="111"/>
      <c r="F1" s="111"/>
    </row>
    <row r="2" spans="1:6" ht="39.75" customHeight="1">
      <c r="A2" s="122" t="s">
        <v>103</v>
      </c>
      <c r="B2" s="122"/>
      <c r="C2" s="122"/>
      <c r="D2" s="122"/>
      <c r="E2" s="122"/>
      <c r="F2" s="122"/>
    </row>
    <row r="3" spans="1:6" s="21" customFormat="1" ht="15.75" customHeight="1">
      <c r="A3" s="123" t="s">
        <v>37</v>
      </c>
      <c r="B3" s="112" t="s">
        <v>78</v>
      </c>
      <c r="C3" s="112"/>
      <c r="D3" s="112"/>
      <c r="E3" s="112"/>
      <c r="F3" s="112"/>
    </row>
    <row r="4" spans="1:6" s="21" customFormat="1" ht="15.75">
      <c r="A4" s="123"/>
      <c r="B4" s="106" t="s">
        <v>32</v>
      </c>
      <c r="C4" s="106" t="s">
        <v>4</v>
      </c>
      <c r="D4" s="106" t="s">
        <v>5</v>
      </c>
      <c r="E4" s="106" t="s">
        <v>33</v>
      </c>
      <c r="F4" s="106" t="s">
        <v>31</v>
      </c>
    </row>
    <row r="5" spans="1:8" s="21" customFormat="1" ht="15.75">
      <c r="A5" s="75" t="s">
        <v>38</v>
      </c>
      <c r="B5" s="22">
        <v>328</v>
      </c>
      <c r="C5" s="22">
        <v>299</v>
      </c>
      <c r="D5" s="22">
        <v>298</v>
      </c>
      <c r="E5" s="22">
        <v>325</v>
      </c>
      <c r="F5" s="22">
        <f>SUM(B5:E5)</f>
        <v>1250</v>
      </c>
      <c r="G5" s="21">
        <v>1492</v>
      </c>
      <c r="H5" s="24" t="e">
        <f>B5+C5+D5+#REF!+#REF!+#REF!</f>
        <v>#REF!</v>
      </c>
    </row>
    <row r="6" spans="1:8" s="21" customFormat="1" ht="15.75">
      <c r="A6" s="75" t="s">
        <v>20</v>
      </c>
      <c r="B6" s="22">
        <v>162</v>
      </c>
      <c r="C6" s="22">
        <v>238</v>
      </c>
      <c r="D6" s="22">
        <v>243</v>
      </c>
      <c r="E6" s="22">
        <v>227</v>
      </c>
      <c r="F6" s="22">
        <f aca="true" t="shared" si="0" ref="F6:F24">SUM(B6:E6)</f>
        <v>870</v>
      </c>
      <c r="G6" s="21">
        <v>968</v>
      </c>
      <c r="H6" s="24" t="e">
        <f>B6+C6+D6+#REF!+#REF!+#REF!</f>
        <v>#REF!</v>
      </c>
    </row>
    <row r="7" spans="1:8" s="21" customFormat="1" ht="15.75">
      <c r="A7" s="75" t="s">
        <v>21</v>
      </c>
      <c r="B7" s="22">
        <v>229</v>
      </c>
      <c r="C7" s="22">
        <v>268</v>
      </c>
      <c r="D7" s="22">
        <v>263</v>
      </c>
      <c r="E7" s="22">
        <v>240</v>
      </c>
      <c r="F7" s="22">
        <f t="shared" si="0"/>
        <v>1000</v>
      </c>
      <c r="G7" s="21">
        <v>895</v>
      </c>
      <c r="H7" s="24" t="e">
        <f>B7+C7+D7+#REF!+#REF!+#REF!</f>
        <v>#REF!</v>
      </c>
    </row>
    <row r="8" spans="1:8" s="21" customFormat="1" ht="15.75">
      <c r="A8" s="75" t="s">
        <v>39</v>
      </c>
      <c r="B8" s="22">
        <v>311</v>
      </c>
      <c r="C8" s="22">
        <v>306</v>
      </c>
      <c r="D8" s="22">
        <v>306</v>
      </c>
      <c r="E8" s="22">
        <v>302</v>
      </c>
      <c r="F8" s="22">
        <f t="shared" si="0"/>
        <v>1225</v>
      </c>
      <c r="G8" s="21">
        <v>1567</v>
      </c>
      <c r="H8" s="24" t="e">
        <f>B8+C8+D8+#REF!+#REF!+#REF!</f>
        <v>#REF!</v>
      </c>
    </row>
    <row r="9" spans="1:8" s="21" customFormat="1" ht="15.75">
      <c r="A9" s="75" t="s">
        <v>24</v>
      </c>
      <c r="B9" s="22">
        <v>187</v>
      </c>
      <c r="C9" s="22">
        <v>218</v>
      </c>
      <c r="D9" s="22">
        <v>209</v>
      </c>
      <c r="E9" s="22">
        <v>186</v>
      </c>
      <c r="F9" s="22">
        <f t="shared" si="0"/>
        <v>800</v>
      </c>
      <c r="G9" s="21">
        <v>807</v>
      </c>
      <c r="H9" s="24" t="e">
        <f>B9+C9+D9+#REF!+#REF!+#REF!</f>
        <v>#REF!</v>
      </c>
    </row>
    <row r="10" spans="1:8" s="21" customFormat="1" ht="15.75">
      <c r="A10" s="75" t="s">
        <v>25</v>
      </c>
      <c r="B10" s="22">
        <v>137</v>
      </c>
      <c r="C10" s="22">
        <v>209</v>
      </c>
      <c r="D10" s="22">
        <v>182</v>
      </c>
      <c r="E10" s="22">
        <v>172</v>
      </c>
      <c r="F10" s="22">
        <f t="shared" si="0"/>
        <v>700</v>
      </c>
      <c r="G10" s="21">
        <v>728</v>
      </c>
      <c r="H10" s="24" t="e">
        <f>B10+C10+D10+#REF!+#REF!+#REF!</f>
        <v>#REF!</v>
      </c>
    </row>
    <row r="11" spans="1:8" s="21" customFormat="1" ht="15.75">
      <c r="A11" s="75" t="s">
        <v>40</v>
      </c>
      <c r="B11" s="22">
        <v>206</v>
      </c>
      <c r="C11" s="22">
        <v>216</v>
      </c>
      <c r="D11" s="22">
        <v>228</v>
      </c>
      <c r="E11" s="22">
        <v>220</v>
      </c>
      <c r="F11" s="22">
        <f t="shared" si="0"/>
        <v>870</v>
      </c>
      <c r="G11" s="21">
        <v>897</v>
      </c>
      <c r="H11" s="24" t="e">
        <f>B11+C11+D11+#REF!+#REF!+#REF!</f>
        <v>#REF!</v>
      </c>
    </row>
    <row r="12" spans="1:8" s="21" customFormat="1" ht="15.75">
      <c r="A12" s="75" t="s">
        <v>22</v>
      </c>
      <c r="B12" s="22">
        <v>231</v>
      </c>
      <c r="C12" s="22">
        <v>235</v>
      </c>
      <c r="D12" s="22">
        <v>229</v>
      </c>
      <c r="E12" s="22">
        <v>205</v>
      </c>
      <c r="F12" s="22">
        <f t="shared" si="0"/>
        <v>900</v>
      </c>
      <c r="G12" s="21">
        <v>901</v>
      </c>
      <c r="H12" s="24" t="e">
        <f>B12+C12+D12+#REF!+#REF!+#REF!</f>
        <v>#REF!</v>
      </c>
    </row>
    <row r="13" spans="1:8" s="21" customFormat="1" ht="15.75">
      <c r="A13" s="75" t="s">
        <v>41</v>
      </c>
      <c r="B13" s="22">
        <v>212</v>
      </c>
      <c r="C13" s="22">
        <v>238</v>
      </c>
      <c r="D13" s="22">
        <v>229</v>
      </c>
      <c r="E13" s="22">
        <v>221</v>
      </c>
      <c r="F13" s="22">
        <f t="shared" si="0"/>
        <v>900</v>
      </c>
      <c r="G13" s="21">
        <v>800</v>
      </c>
      <c r="H13" s="24" t="e">
        <f>B13+C13+D13+#REF!+#REF!+#REF!</f>
        <v>#REF!</v>
      </c>
    </row>
    <row r="14" spans="1:8" s="21" customFormat="1" ht="15.75">
      <c r="A14" s="75" t="s">
        <v>23</v>
      </c>
      <c r="B14" s="22">
        <v>273</v>
      </c>
      <c r="C14" s="22">
        <v>199</v>
      </c>
      <c r="D14" s="22">
        <v>199</v>
      </c>
      <c r="E14" s="22">
        <v>229</v>
      </c>
      <c r="F14" s="22">
        <f t="shared" si="0"/>
        <v>900</v>
      </c>
      <c r="G14" s="21">
        <v>961</v>
      </c>
      <c r="H14" s="24" t="e">
        <f>B14+C14+D14+#REF!+#REF!+#REF!</f>
        <v>#REF!</v>
      </c>
    </row>
    <row r="15" spans="1:8" s="21" customFormat="1" ht="15.75">
      <c r="A15" s="75" t="s">
        <v>42</v>
      </c>
      <c r="B15" s="22">
        <v>305</v>
      </c>
      <c r="C15" s="22">
        <v>333</v>
      </c>
      <c r="D15" s="22">
        <v>326</v>
      </c>
      <c r="E15" s="22">
        <v>336</v>
      </c>
      <c r="F15" s="22">
        <f t="shared" si="0"/>
        <v>1300</v>
      </c>
      <c r="G15" s="21">
        <v>886</v>
      </c>
      <c r="H15" s="24" t="e">
        <f>B15+C15+D15+#REF!+#REF!+#REF!</f>
        <v>#REF!</v>
      </c>
    </row>
    <row r="16" spans="1:8" s="21" customFormat="1" ht="15.75">
      <c r="A16" s="75" t="s">
        <v>26</v>
      </c>
      <c r="B16" s="22">
        <v>267</v>
      </c>
      <c r="C16" s="22">
        <v>267</v>
      </c>
      <c r="D16" s="22">
        <v>278</v>
      </c>
      <c r="E16" s="22">
        <v>268</v>
      </c>
      <c r="F16" s="22">
        <f t="shared" si="0"/>
        <v>1080</v>
      </c>
      <c r="G16" s="21">
        <v>1501</v>
      </c>
      <c r="H16" s="24" t="e">
        <f>B16+C16+D16+#REF!+#REF!+#REF!</f>
        <v>#REF!</v>
      </c>
    </row>
    <row r="17" spans="1:8" s="21" customFormat="1" ht="15.75">
      <c r="A17" s="75" t="s">
        <v>28</v>
      </c>
      <c r="B17" s="22">
        <v>3718</v>
      </c>
      <c r="C17" s="22">
        <v>3742</v>
      </c>
      <c r="D17" s="22">
        <v>3732</v>
      </c>
      <c r="E17" s="22">
        <v>3730</v>
      </c>
      <c r="F17" s="22">
        <f t="shared" si="0"/>
        <v>14922</v>
      </c>
      <c r="G17" s="21">
        <v>14100</v>
      </c>
      <c r="H17" s="24" t="e">
        <f>B17+C17+D17+#REF!+#REF!+#REF!</f>
        <v>#REF!</v>
      </c>
    </row>
    <row r="18" spans="1:8" s="21" customFormat="1" ht="15.75">
      <c r="A18" s="75" t="s">
        <v>80</v>
      </c>
      <c r="B18" s="22">
        <v>1030</v>
      </c>
      <c r="C18" s="22">
        <v>1036</v>
      </c>
      <c r="D18" s="22">
        <v>1040</v>
      </c>
      <c r="E18" s="22">
        <v>1044</v>
      </c>
      <c r="F18" s="22">
        <f t="shared" si="0"/>
        <v>4150</v>
      </c>
      <c r="G18" s="21">
        <v>4444</v>
      </c>
      <c r="H18" s="24" t="e">
        <f>B18+C18+D18+#REF!+#REF!+#REF!</f>
        <v>#REF!</v>
      </c>
    </row>
    <row r="19" spans="1:8" s="21" customFormat="1" ht="15.75">
      <c r="A19" s="75" t="s">
        <v>43</v>
      </c>
      <c r="B19" s="22">
        <v>240</v>
      </c>
      <c r="C19" s="22">
        <v>262</v>
      </c>
      <c r="D19" s="22">
        <v>240</v>
      </c>
      <c r="E19" s="22">
        <v>258</v>
      </c>
      <c r="F19" s="22">
        <f t="shared" si="0"/>
        <v>1000</v>
      </c>
      <c r="G19" s="21">
        <v>935</v>
      </c>
      <c r="H19" s="24" t="e">
        <f>B19+C19+D19+#REF!+#REF!+#REF!</f>
        <v>#REF!</v>
      </c>
    </row>
    <row r="20" spans="1:8" s="21" customFormat="1" ht="15.75">
      <c r="A20" s="75" t="s">
        <v>27</v>
      </c>
      <c r="B20" s="22">
        <v>455</v>
      </c>
      <c r="C20" s="22">
        <v>493</v>
      </c>
      <c r="D20" s="22">
        <v>551</v>
      </c>
      <c r="E20" s="22">
        <v>521</v>
      </c>
      <c r="F20" s="22">
        <f t="shared" si="0"/>
        <v>2020</v>
      </c>
      <c r="G20" s="21">
        <v>1337</v>
      </c>
      <c r="H20" s="24" t="e">
        <f>B20+C20+D20+#REF!+#REF!+#REF!</f>
        <v>#REF!</v>
      </c>
    </row>
    <row r="21" spans="1:8" s="21" customFormat="1" ht="15.75">
      <c r="A21" s="75" t="s">
        <v>29</v>
      </c>
      <c r="B21" s="22">
        <v>468</v>
      </c>
      <c r="C21" s="22">
        <v>660</v>
      </c>
      <c r="D21" s="22">
        <v>456</v>
      </c>
      <c r="E21" s="22">
        <v>466</v>
      </c>
      <c r="F21" s="22">
        <f t="shared" si="0"/>
        <v>2050</v>
      </c>
      <c r="G21" s="21">
        <v>2294</v>
      </c>
      <c r="H21" s="24" t="e">
        <f>B21+C21+D21+#REF!+#REF!+#REF!</f>
        <v>#REF!</v>
      </c>
    </row>
    <row r="22" spans="1:8" s="21" customFormat="1" ht="15.75">
      <c r="A22" s="75" t="s">
        <v>44</v>
      </c>
      <c r="B22" s="22">
        <v>4</v>
      </c>
      <c r="C22" s="22">
        <v>6</v>
      </c>
      <c r="D22" s="22">
        <v>4</v>
      </c>
      <c r="E22" s="22">
        <v>6</v>
      </c>
      <c r="F22" s="22">
        <f t="shared" si="0"/>
        <v>20</v>
      </c>
      <c r="G22" s="21">
        <v>27</v>
      </c>
      <c r="H22" s="24" t="e">
        <f>B22+C22+D22+#REF!+#REF!+#REF!</f>
        <v>#REF!</v>
      </c>
    </row>
    <row r="23" spans="1:8" s="21" customFormat="1" ht="15.75">
      <c r="A23" s="75" t="s">
        <v>56</v>
      </c>
      <c r="B23" s="22">
        <v>1153</v>
      </c>
      <c r="C23" s="22">
        <v>1357</v>
      </c>
      <c r="D23" s="22">
        <v>1351</v>
      </c>
      <c r="E23" s="22">
        <v>1339</v>
      </c>
      <c r="F23" s="22">
        <f t="shared" si="0"/>
        <v>5200</v>
      </c>
      <c r="G23" s="21">
        <v>5152</v>
      </c>
      <c r="H23" s="24" t="e">
        <f>B23+C23+D23+#REF!+#REF!+#REF!</f>
        <v>#REF!</v>
      </c>
    </row>
    <row r="24" spans="1:8" ht="15.75">
      <c r="A24" s="74" t="s">
        <v>36</v>
      </c>
      <c r="B24" s="30">
        <f>SUM(B5:B23)</f>
        <v>9916</v>
      </c>
      <c r="C24" s="30">
        <f>SUM(C5:C23)</f>
        <v>10582</v>
      </c>
      <c r="D24" s="30">
        <f>SUM(D5:D23)</f>
        <v>10364</v>
      </c>
      <c r="E24" s="30">
        <f>SUM(E5:E23)</f>
        <v>10295</v>
      </c>
      <c r="F24" s="22">
        <f t="shared" si="0"/>
        <v>41157</v>
      </c>
      <c r="G24" s="11">
        <v>41973</v>
      </c>
      <c r="H24" s="24" t="e">
        <f>B24+C24+D24+#REF!+#REF!+#REF!</f>
        <v>#REF!</v>
      </c>
    </row>
    <row r="25" spans="2:5" ht="15.75" hidden="1">
      <c r="B25" s="107">
        <v>14</v>
      </c>
      <c r="C25" s="107">
        <v>22</v>
      </c>
      <c r="D25" s="107">
        <v>19</v>
      </c>
      <c r="E25" s="107">
        <v>16</v>
      </c>
    </row>
    <row r="26" spans="2:5" ht="15.75" hidden="1">
      <c r="B26" s="107">
        <f>B17+B25</f>
        <v>3732</v>
      </c>
      <c r="C26" s="107">
        <f>C17+C25</f>
        <v>3764</v>
      </c>
      <c r="D26" s="107">
        <f>D17+D25</f>
        <v>3751</v>
      </c>
      <c r="E26" s="107">
        <f>E17+E25</f>
        <v>3746</v>
      </c>
    </row>
    <row r="27" ht="15.75" hidden="1"/>
    <row r="28" ht="15.75" hidden="1"/>
    <row r="29" ht="15.75" hidden="1"/>
    <row r="30" ht="15.75" hidden="1"/>
    <row r="31" ht="15.75">
      <c r="F31" s="107">
        <v>41157</v>
      </c>
    </row>
    <row r="32" ht="15.75">
      <c r="F32" s="107">
        <f>F31-F24</f>
        <v>0</v>
      </c>
    </row>
  </sheetData>
  <sheetProtection/>
  <mergeCells count="4">
    <mergeCell ref="B3:F3"/>
    <mergeCell ref="A3:A4"/>
    <mergeCell ref="A2:F2"/>
    <mergeCell ref="C1:F1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6.28125" style="31" customWidth="1"/>
    <col min="2" max="2" width="27.28125" style="31" customWidth="1"/>
    <col min="3" max="7" width="19.28125" style="31" customWidth="1"/>
    <col min="8" max="8" width="7.421875" style="31" hidden="1" customWidth="1"/>
    <col min="9" max="9" width="8.8515625" style="31" customWidth="1"/>
    <col min="10" max="16384" width="9.140625" style="31" customWidth="1"/>
  </cols>
  <sheetData>
    <row r="1" spans="4:7" ht="47.25" customHeight="1">
      <c r="D1" s="111" t="s">
        <v>149</v>
      </c>
      <c r="E1" s="111"/>
      <c r="F1" s="111"/>
      <c r="G1" s="111"/>
    </row>
    <row r="2" spans="1:7" ht="30.75" customHeight="1">
      <c r="A2" s="124" t="s">
        <v>104</v>
      </c>
      <c r="B2" s="124"/>
      <c r="C2" s="124"/>
      <c r="D2" s="124"/>
      <c r="E2" s="124"/>
      <c r="F2" s="124"/>
      <c r="G2" s="124"/>
    </row>
    <row r="3" spans="1:7" ht="15" customHeight="1">
      <c r="A3" s="125" t="s">
        <v>52</v>
      </c>
      <c r="B3" s="125" t="s">
        <v>54</v>
      </c>
      <c r="C3" s="126" t="s">
        <v>78</v>
      </c>
      <c r="D3" s="126"/>
      <c r="E3" s="126"/>
      <c r="F3" s="126"/>
      <c r="G3" s="126"/>
    </row>
    <row r="4" spans="1:7" ht="23.25" customHeight="1">
      <c r="A4" s="125"/>
      <c r="B4" s="125"/>
      <c r="C4" s="32" t="s">
        <v>3</v>
      </c>
      <c r="D4" s="33" t="s">
        <v>4</v>
      </c>
      <c r="E4" s="33" t="s">
        <v>5</v>
      </c>
      <c r="F4" s="33" t="s">
        <v>6</v>
      </c>
      <c r="G4" s="33" t="s">
        <v>53</v>
      </c>
    </row>
    <row r="5" spans="1:8" ht="18.75">
      <c r="A5" s="34">
        <v>1</v>
      </c>
      <c r="B5" s="76" t="s">
        <v>72</v>
      </c>
      <c r="C5" s="81">
        <v>11</v>
      </c>
      <c r="D5" s="81">
        <v>12</v>
      </c>
      <c r="E5" s="81">
        <v>12</v>
      </c>
      <c r="F5" s="81">
        <v>11</v>
      </c>
      <c r="G5" s="50">
        <f aca="true" t="shared" si="0" ref="G5:G21">SUM(C5:F5)</f>
        <v>46</v>
      </c>
      <c r="H5" s="31" t="e">
        <f>C5+D5+E5+#REF!+#REF!+#REF!</f>
        <v>#REF!</v>
      </c>
    </row>
    <row r="6" spans="1:8" ht="18.75">
      <c r="A6" s="34">
        <v>2</v>
      </c>
      <c r="B6" s="76" t="s">
        <v>73</v>
      </c>
      <c r="C6" s="82">
        <v>4</v>
      </c>
      <c r="D6" s="82">
        <v>3</v>
      </c>
      <c r="E6" s="82">
        <v>4</v>
      </c>
      <c r="F6" s="82">
        <v>3</v>
      </c>
      <c r="G6" s="50">
        <f t="shared" si="0"/>
        <v>14</v>
      </c>
      <c r="H6" s="31" t="e">
        <f>C6+D6+E6+#REF!+#REF!+#REF!</f>
        <v>#REF!</v>
      </c>
    </row>
    <row r="7" spans="1:8" ht="18.75">
      <c r="A7" s="34">
        <v>3</v>
      </c>
      <c r="B7" s="77" t="s">
        <v>82</v>
      </c>
      <c r="C7" s="82"/>
      <c r="D7" s="82"/>
      <c r="E7" s="82">
        <v>1</v>
      </c>
      <c r="F7" s="82"/>
      <c r="G7" s="50">
        <f t="shared" si="0"/>
        <v>1</v>
      </c>
      <c r="H7" s="31" t="e">
        <f>C7+D7+E7+#REF!+#REF!+#REF!</f>
        <v>#REF!</v>
      </c>
    </row>
    <row r="8" spans="1:8" ht="18.75">
      <c r="A8" s="34">
        <v>4</v>
      </c>
      <c r="B8" s="77" t="s">
        <v>106</v>
      </c>
      <c r="C8" s="82">
        <v>1</v>
      </c>
      <c r="D8" s="82">
        <v>1</v>
      </c>
      <c r="E8" s="82"/>
      <c r="F8" s="82">
        <v>1</v>
      </c>
      <c r="G8" s="50">
        <f t="shared" si="0"/>
        <v>3</v>
      </c>
      <c r="H8" s="31" t="e">
        <f>C8+D8+E8+#REF!+#REF!+#REF!</f>
        <v>#REF!</v>
      </c>
    </row>
    <row r="9" spans="1:8" ht="18.75">
      <c r="A9" s="34">
        <v>5</v>
      </c>
      <c r="B9" s="77" t="s">
        <v>107</v>
      </c>
      <c r="C9" s="82"/>
      <c r="D9" s="82">
        <v>1</v>
      </c>
      <c r="E9" s="82"/>
      <c r="F9" s="82">
        <v>1</v>
      </c>
      <c r="G9" s="50">
        <f t="shared" si="0"/>
        <v>2</v>
      </c>
      <c r="H9" s="31" t="e">
        <f>C9+D9+E9+#REF!+#REF!+#REF!</f>
        <v>#REF!</v>
      </c>
    </row>
    <row r="10" spans="1:8" s="65" customFormat="1" ht="18.75">
      <c r="A10" s="63">
        <v>6</v>
      </c>
      <c r="B10" s="76" t="s">
        <v>108</v>
      </c>
      <c r="C10" s="82">
        <v>3</v>
      </c>
      <c r="D10" s="82">
        <v>2</v>
      </c>
      <c r="E10" s="82">
        <v>2</v>
      </c>
      <c r="F10" s="82">
        <v>3</v>
      </c>
      <c r="G10" s="64">
        <f t="shared" si="0"/>
        <v>10</v>
      </c>
      <c r="H10" s="65" t="e">
        <f>C10+D10+E10+#REF!+#REF!+#REF!</f>
        <v>#REF!</v>
      </c>
    </row>
    <row r="11" spans="1:8" s="65" customFormat="1" ht="18.75">
      <c r="A11" s="63">
        <v>7</v>
      </c>
      <c r="B11" s="76" t="s">
        <v>83</v>
      </c>
      <c r="C11" s="82">
        <v>54</v>
      </c>
      <c r="D11" s="82">
        <v>55</v>
      </c>
      <c r="E11" s="82">
        <v>54</v>
      </c>
      <c r="F11" s="82">
        <v>55</v>
      </c>
      <c r="G11" s="64">
        <f t="shared" si="0"/>
        <v>218</v>
      </c>
      <c r="H11" s="65" t="e">
        <f>C11+D11+E11+#REF!+#REF!+#REF!</f>
        <v>#REF!</v>
      </c>
    </row>
    <row r="12" spans="1:8" s="65" customFormat="1" ht="18.75">
      <c r="A12" s="63">
        <v>8</v>
      </c>
      <c r="B12" s="76" t="s">
        <v>84</v>
      </c>
      <c r="C12" s="82">
        <v>18</v>
      </c>
      <c r="D12" s="82">
        <v>19</v>
      </c>
      <c r="E12" s="82">
        <v>19</v>
      </c>
      <c r="F12" s="82">
        <v>19</v>
      </c>
      <c r="G12" s="64">
        <f t="shared" si="0"/>
        <v>75</v>
      </c>
      <c r="H12" s="65" t="e">
        <f>C12+D12+E12+#REF!+#REF!+#REF!</f>
        <v>#REF!</v>
      </c>
    </row>
    <row r="13" spans="1:8" s="65" customFormat="1" ht="18.75">
      <c r="A13" s="63">
        <v>9</v>
      </c>
      <c r="B13" s="76" t="s">
        <v>74</v>
      </c>
      <c r="C13" s="82">
        <v>8</v>
      </c>
      <c r="D13" s="82">
        <v>7</v>
      </c>
      <c r="E13" s="82">
        <v>7</v>
      </c>
      <c r="F13" s="82">
        <v>7</v>
      </c>
      <c r="G13" s="64">
        <f t="shared" si="0"/>
        <v>29</v>
      </c>
      <c r="H13" s="65" t="e">
        <f>C13+D13+E13+#REF!+#REF!+#REF!</f>
        <v>#REF!</v>
      </c>
    </row>
    <row r="14" spans="1:7" s="65" customFormat="1" ht="18.75">
      <c r="A14" s="63">
        <v>10</v>
      </c>
      <c r="B14" s="76" t="s">
        <v>75</v>
      </c>
      <c r="C14" s="82">
        <v>2</v>
      </c>
      <c r="D14" s="82">
        <v>3</v>
      </c>
      <c r="E14" s="82">
        <v>2</v>
      </c>
      <c r="F14" s="82">
        <v>3</v>
      </c>
      <c r="G14" s="64">
        <f t="shared" si="0"/>
        <v>10</v>
      </c>
    </row>
    <row r="15" spans="1:7" s="65" customFormat="1" ht="18.75">
      <c r="A15" s="63">
        <v>11</v>
      </c>
      <c r="B15" s="76" t="s">
        <v>85</v>
      </c>
      <c r="C15" s="82">
        <v>27</v>
      </c>
      <c r="D15" s="82">
        <v>28</v>
      </c>
      <c r="E15" s="82">
        <v>27</v>
      </c>
      <c r="F15" s="82">
        <v>28</v>
      </c>
      <c r="G15" s="64">
        <f t="shared" si="0"/>
        <v>110</v>
      </c>
    </row>
    <row r="16" spans="1:8" s="65" customFormat="1" ht="18.75">
      <c r="A16" s="63">
        <v>12</v>
      </c>
      <c r="B16" s="76" t="s">
        <v>109</v>
      </c>
      <c r="C16" s="82">
        <v>13</v>
      </c>
      <c r="D16" s="82">
        <v>12</v>
      </c>
      <c r="E16" s="82">
        <v>13</v>
      </c>
      <c r="F16" s="82">
        <v>12</v>
      </c>
      <c r="G16" s="64">
        <f t="shared" si="0"/>
        <v>50</v>
      </c>
      <c r="H16" s="65" t="e">
        <f>C16+D16+E16+#REF!+#REF!+#REF!</f>
        <v>#REF!</v>
      </c>
    </row>
    <row r="17" spans="1:7" s="65" customFormat="1" ht="18.75">
      <c r="A17" s="63">
        <v>13</v>
      </c>
      <c r="B17" s="76" t="s">
        <v>110</v>
      </c>
      <c r="C17" s="82">
        <v>2</v>
      </c>
      <c r="D17" s="82">
        <v>1</v>
      </c>
      <c r="E17" s="82">
        <v>1</v>
      </c>
      <c r="F17" s="82">
        <v>1</v>
      </c>
      <c r="G17" s="64">
        <f t="shared" si="0"/>
        <v>5</v>
      </c>
    </row>
    <row r="18" spans="1:7" ht="18.75">
      <c r="A18" s="34">
        <v>14</v>
      </c>
      <c r="B18" s="76" t="s">
        <v>94</v>
      </c>
      <c r="C18" s="82">
        <v>5</v>
      </c>
      <c r="D18" s="82">
        <v>5</v>
      </c>
      <c r="E18" s="82">
        <v>5</v>
      </c>
      <c r="F18" s="82">
        <v>5</v>
      </c>
      <c r="G18" s="50">
        <f t="shared" si="0"/>
        <v>20</v>
      </c>
    </row>
    <row r="19" spans="1:7" ht="18.75">
      <c r="A19" s="34">
        <v>15</v>
      </c>
      <c r="B19" s="76" t="s">
        <v>111</v>
      </c>
      <c r="C19" s="82">
        <v>1</v>
      </c>
      <c r="D19" s="82">
        <v>1</v>
      </c>
      <c r="E19" s="82">
        <v>1</v>
      </c>
      <c r="F19" s="82">
        <v>1</v>
      </c>
      <c r="G19" s="50">
        <f t="shared" si="0"/>
        <v>4</v>
      </c>
    </row>
    <row r="20" spans="1:7" ht="18.75">
      <c r="A20" s="34">
        <v>16</v>
      </c>
      <c r="B20" s="76" t="s">
        <v>112</v>
      </c>
      <c r="C20" s="82"/>
      <c r="D20" s="82"/>
      <c r="E20" s="82">
        <v>1</v>
      </c>
      <c r="F20" s="82"/>
      <c r="G20" s="50">
        <f t="shared" si="0"/>
        <v>1</v>
      </c>
    </row>
    <row r="21" spans="1:7" ht="18.75">
      <c r="A21" s="34">
        <v>17</v>
      </c>
      <c r="B21" s="78" t="s">
        <v>113</v>
      </c>
      <c r="C21" s="82">
        <v>8</v>
      </c>
      <c r="D21" s="82">
        <v>7</v>
      </c>
      <c r="E21" s="82">
        <v>8</v>
      </c>
      <c r="F21" s="82">
        <v>7</v>
      </c>
      <c r="G21" s="50">
        <f t="shared" si="0"/>
        <v>30</v>
      </c>
    </row>
    <row r="22" spans="1:7" ht="15.75">
      <c r="A22" s="34"/>
      <c r="B22" s="34" t="s">
        <v>59</v>
      </c>
      <c r="C22" s="50">
        <f>SUM(C5:C21)</f>
        <v>157</v>
      </c>
      <c r="D22" s="50">
        <f>SUM(D5:D21)</f>
        <v>157</v>
      </c>
      <c r="E22" s="50">
        <f>SUM(E5:E21)</f>
        <v>157</v>
      </c>
      <c r="F22" s="50">
        <f>SUM(F5:F21)</f>
        <v>157</v>
      </c>
      <c r="G22" s="50">
        <f>SUM(G5:G21)</f>
        <v>628</v>
      </c>
    </row>
    <row r="23" spans="1:7" ht="42.75" customHeight="1">
      <c r="A23" s="124" t="s">
        <v>105</v>
      </c>
      <c r="B23" s="124"/>
      <c r="C23" s="124"/>
      <c r="D23" s="124"/>
      <c r="E23" s="124"/>
      <c r="F23" s="124"/>
      <c r="G23" s="124"/>
    </row>
    <row r="24" spans="1:7" ht="15.75">
      <c r="A24" s="125" t="s">
        <v>52</v>
      </c>
      <c r="B24" s="125" t="s">
        <v>54</v>
      </c>
      <c r="C24" s="126" t="s">
        <v>78</v>
      </c>
      <c r="D24" s="126"/>
      <c r="E24" s="126"/>
      <c r="F24" s="126"/>
      <c r="G24" s="126"/>
    </row>
    <row r="25" spans="1:7" ht="15.75">
      <c r="A25" s="125"/>
      <c r="B25" s="125"/>
      <c r="C25" s="32" t="s">
        <v>3</v>
      </c>
      <c r="D25" s="33" t="s">
        <v>4</v>
      </c>
      <c r="E25" s="33" t="s">
        <v>5</v>
      </c>
      <c r="F25" s="33" t="s">
        <v>6</v>
      </c>
      <c r="G25" s="33" t="s">
        <v>53</v>
      </c>
    </row>
    <row r="26" spans="1:7" ht="15.75">
      <c r="A26" s="34">
        <v>1</v>
      </c>
      <c r="B26" s="72" t="s">
        <v>108</v>
      </c>
      <c r="C26" s="50">
        <v>10</v>
      </c>
      <c r="D26" s="50"/>
      <c r="E26" s="50"/>
      <c r="F26" s="50"/>
      <c r="G26" s="50">
        <f>SUM(C26:F26)</f>
        <v>10</v>
      </c>
    </row>
    <row r="28" spans="1:7" ht="47.25" customHeight="1">
      <c r="A28" s="124" t="s">
        <v>114</v>
      </c>
      <c r="B28" s="124"/>
      <c r="C28" s="124"/>
      <c r="D28" s="124"/>
      <c r="E28" s="124"/>
      <c r="F28" s="124"/>
      <c r="G28" s="124"/>
    </row>
    <row r="29" spans="1:7" ht="15.75">
      <c r="A29" s="125" t="s">
        <v>52</v>
      </c>
      <c r="B29" s="125" t="s">
        <v>89</v>
      </c>
      <c r="C29" s="126" t="s">
        <v>78</v>
      </c>
      <c r="D29" s="126"/>
      <c r="E29" s="126"/>
      <c r="F29" s="126"/>
      <c r="G29" s="126"/>
    </row>
    <row r="30" spans="1:7" ht="15.75">
      <c r="A30" s="125"/>
      <c r="B30" s="125"/>
      <c r="C30" s="33" t="s">
        <v>3</v>
      </c>
      <c r="D30" s="33" t="s">
        <v>4</v>
      </c>
      <c r="E30" s="33" t="s">
        <v>5</v>
      </c>
      <c r="F30" s="33" t="s">
        <v>6</v>
      </c>
      <c r="G30" s="33" t="s">
        <v>53</v>
      </c>
    </row>
    <row r="31" spans="1:7" ht="31.5">
      <c r="A31" s="34">
        <v>1</v>
      </c>
      <c r="B31" s="72" t="s">
        <v>28</v>
      </c>
      <c r="C31" s="50">
        <f>C22</f>
        <v>157</v>
      </c>
      <c r="D31" s="50">
        <f>D22</f>
        <v>157</v>
      </c>
      <c r="E31" s="50">
        <f>E22</f>
        <v>157</v>
      </c>
      <c r="F31" s="50">
        <f>F22</f>
        <v>157</v>
      </c>
      <c r="G31" s="50">
        <f>SUM(C31:F31)</f>
        <v>628</v>
      </c>
    </row>
    <row r="32" spans="1:7" ht="15.75">
      <c r="A32" s="49">
        <v>2</v>
      </c>
      <c r="B32" s="49" t="s">
        <v>91</v>
      </c>
      <c r="C32" s="49">
        <f>C26</f>
        <v>10</v>
      </c>
      <c r="D32" s="49">
        <f>D26</f>
        <v>0</v>
      </c>
      <c r="E32" s="49">
        <f>E26</f>
        <v>0</v>
      </c>
      <c r="F32" s="49">
        <f>F26</f>
        <v>0</v>
      </c>
      <c r="G32" s="50">
        <f>SUM(C32:F32)</f>
        <v>10</v>
      </c>
    </row>
    <row r="33" spans="1:7" ht="15.75">
      <c r="A33" s="49"/>
      <c r="B33" s="49" t="s">
        <v>59</v>
      </c>
      <c r="C33" s="49">
        <f>SUM(C31:C32)</f>
        <v>167</v>
      </c>
      <c r="D33" s="49">
        <f>SUM(D31:D32)</f>
        <v>157</v>
      </c>
      <c r="E33" s="49">
        <f>SUM(E31:E32)</f>
        <v>157</v>
      </c>
      <c r="F33" s="49">
        <f>SUM(F31:F32)</f>
        <v>157</v>
      </c>
      <c r="G33" s="50">
        <f>SUM(C33:F33)</f>
        <v>638</v>
      </c>
    </row>
  </sheetData>
  <sheetProtection/>
  <mergeCells count="13">
    <mergeCell ref="A24:A25"/>
    <mergeCell ref="B24:B25"/>
    <mergeCell ref="C24:G24"/>
    <mergeCell ref="A28:G28"/>
    <mergeCell ref="A29:A30"/>
    <mergeCell ref="B29:B30"/>
    <mergeCell ref="C29:G29"/>
    <mergeCell ref="A2:G2"/>
    <mergeCell ref="B3:B4"/>
    <mergeCell ref="A3:A4"/>
    <mergeCell ref="C3:G3"/>
    <mergeCell ref="D1:G1"/>
    <mergeCell ref="A23:G23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Пользователь</cp:lastModifiedBy>
  <cp:lastPrinted>2020-04-27T06:10:22Z</cp:lastPrinted>
  <dcterms:created xsi:type="dcterms:W3CDTF">2009-01-29T09:19:54Z</dcterms:created>
  <dcterms:modified xsi:type="dcterms:W3CDTF">2020-04-27T06:11:21Z</dcterms:modified>
  <cp:category/>
  <cp:version/>
  <cp:contentType/>
  <cp:contentStatus/>
</cp:coreProperties>
</file>