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5.01.2018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<sst xmlns="http://schemas.openxmlformats.org/spreadsheetml/2006/main" count="57" uniqueCount="56">
  <si>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Финансовый план на 2018 год</t>
  </si>
  <si>
    <t>№ п/п</t>
  </si>
  <si>
    <t>Наименование медицинской организации</t>
  </si>
  <si>
    <t>Круглосуточный стационар</t>
  </si>
  <si>
    <t>Дневной стационар</t>
  </si>
  <si>
    <t>Скорая медицинская помощь</t>
  </si>
  <si>
    <t>Итого по всем видам помощи</t>
  </si>
  <si>
    <t>посещения, обращения</t>
  </si>
  <si>
    <t>КТ и МРТ</t>
  </si>
  <si>
    <t>предельный объем финансирования МО по подушевому нормативу</t>
  </si>
  <si>
    <t>по подуш финансир со стоматологией и сельскими и комплексная услуга</t>
  </si>
  <si>
    <t>неотложная помощь</t>
  </si>
  <si>
    <t>диспансеризация (1,2 этап) и профосмотры</t>
  </si>
  <si>
    <t xml:space="preserve">итого </t>
  </si>
  <si>
    <t>вызов с тромболизисом</t>
  </si>
  <si>
    <t>итого</t>
  </si>
  <si>
    <t>БУ «Республиканская больница им. П.П.Жемчуева»</t>
  </si>
  <si>
    <t>БУ РК «Республиканский детский медицинский центр»</t>
  </si>
  <si>
    <t>БУ РК «Республиканский центр специализированных видов медицинской помощи»</t>
  </si>
  <si>
    <t>БУ РК «Республиканский онкологический диспансер им. Э.С. Тимошкаевой»</t>
  </si>
  <si>
    <t>АУ РК «Республиканская стоматологическая поликлиника»</t>
  </si>
  <si>
    <t>БУ РК «Республиканский центр специализированных видов медицинской помощи №2 "Сулда"»</t>
  </si>
  <si>
    <t>БУ РК "Республиканский госпиталь ветеранов войн"</t>
  </si>
  <si>
    <t>БУ РК "Перинатальный центр"</t>
  </si>
  <si>
    <t>Итого по республиканским МО:</t>
  </si>
  <si>
    <t>БУ РК «Городовиковская ЦРБ»</t>
  </si>
  <si>
    <t>БУ РК «Ики-Бурульская ЦРБ»</t>
  </si>
  <si>
    <t>БУ РК «Кетченеровская ЦРБ»</t>
  </si>
  <si>
    <t>БУ РК «Лаганская ЦРБ»</t>
  </si>
  <si>
    <t>БУ РК «Малодербетовская ЦРБ»</t>
  </si>
  <si>
    <t>БУ РК «Октябрьская ЦРБ»</t>
  </si>
  <si>
    <t>БУ РК «Приютненская ЦРБ»</t>
  </si>
  <si>
    <t>БУ РК «Сарпинская ЦРБ»</t>
  </si>
  <si>
    <t>БУ РК«Целинная ЦРБ»</t>
  </si>
  <si>
    <t>БУ РК «Черноземельская ЦРБ им. У. Душана»</t>
  </si>
  <si>
    <t>БУ РК «Юстинская ЦРБ»</t>
  </si>
  <si>
    <t>БУ РК «Яшалтинская ЦРБ»</t>
  </si>
  <si>
    <t>БУ РК «Яшкульская ЦРБ»</t>
  </si>
  <si>
    <t>Итого по ЦРБ:</t>
  </si>
  <si>
    <t>БУ РК «Городская поликлиника»</t>
  </si>
  <si>
    <t>БУ РК "Станция скорой медицинской помощи"</t>
  </si>
  <si>
    <t>Итого по городским МО:</t>
  </si>
  <si>
    <t>ФКУЗ МСЧ МВД по РК</t>
  </si>
  <si>
    <t>Элистинский филиал № 1 ООО "Северо-Кавказский нефрологический центр"</t>
  </si>
  <si>
    <t>ООО "Калмыцкий нефрологический центр"</t>
  </si>
  <si>
    <t>ООО "Стоматологическая клиника "Элисдент"</t>
  </si>
  <si>
    <t>ООО "ЭКО - центр"</t>
  </si>
  <si>
    <t>ООО "Волгоградский медицинский центр эндохирургии и литотрипсии"</t>
  </si>
  <si>
    <t>ООО "СИЛА"</t>
  </si>
  <si>
    <t>ООО "Первая детская стоматология"</t>
  </si>
  <si>
    <t>ООО "Детский комплекс "Надежда"</t>
  </si>
  <si>
    <t>ФГБОУ ВПО "КалмГУ"</t>
  </si>
  <si>
    <t>ФГБУ СКНФКЦ ФМБА России</t>
  </si>
  <si>
    <t>ФГБУ ПГНИИК ФМБА России</t>
  </si>
  <si>
    <t>Итого по прочим МО:</t>
  </si>
  <si>
    <t>Всего по РК: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</si>
</sst>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10" xfId="52" applyFont="1" applyFill="1" applyBorder="1" applyAlignment="1">
      <alignment horizontal="center" wrapText="1"/>
      <protection/>
    </xf>
    <xf numFmtId="0" fontId="3" fillId="33" borderId="10" xfId="52" applyFont="1" applyFill="1" applyBorder="1" applyAlignment="1">
      <alignment horizontal="left"/>
      <protection/>
    </xf>
    <xf numFmtId="4" fontId="3" fillId="33" borderId="10" xfId="52" applyNumberFormat="1" applyFont="1" applyFill="1" applyBorder="1" applyAlignment="1">
      <alignment horizontal="center"/>
      <protection/>
    </xf>
    <xf numFmtId="4" fontId="3" fillId="33" borderId="10" xfId="52" applyNumberFormat="1" applyFont="1" applyFill="1" applyBorder="1" applyAlignment="1">
      <alignment horizontal="center" vertical="center"/>
      <protection/>
    </xf>
    <xf numFmtId="4" fontId="3" fillId="0" borderId="10" xfId="52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10" xfId="52" applyFont="1" applyFill="1" applyBorder="1" applyAlignment="1">
      <alignment horizontal="left" vertical="center" wrapText="1"/>
      <protection/>
    </xf>
    <xf numFmtId="4" fontId="3" fillId="33" borderId="10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4" fontId="4" fillId="34" borderId="10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" fontId="42" fillId="0" borderId="10" xfId="0" applyNumberFormat="1" applyFont="1" applyBorder="1" applyAlignment="1">
      <alignment horizontal="center" vertical="center"/>
    </xf>
    <xf numFmtId="0" fontId="6" fillId="0" borderId="10" xfId="52" applyFont="1" applyFill="1" applyBorder="1" applyAlignment="1">
      <alignment horizontal="justify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1" fontId="43" fillId="0" borderId="10" xfId="53" applyNumberFormat="1" applyFont="1" applyFill="1" applyBorder="1" applyAlignment="1">
      <alignment horizontal="left" vertical="center" wrapText="1"/>
      <protection/>
    </xf>
    <xf numFmtId="4" fontId="43" fillId="0" borderId="10" xfId="53" applyNumberFormat="1" applyFont="1" applyFill="1" applyBorder="1" applyAlignment="1">
      <alignment horizontal="center" vertical="center" wrapText="1"/>
      <protection/>
    </xf>
    <xf numFmtId="0" fontId="42" fillId="0" borderId="10" xfId="52" applyFont="1" applyFill="1" applyBorder="1" applyAlignment="1">
      <alignment horizontal="left" vertical="center" wrapText="1"/>
      <protection/>
    </xf>
    <xf numFmtId="4" fontId="42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4" applyFont="1" applyFill="1" applyBorder="1" applyAlignment="1" applyProtection="1">
      <alignment vertical="center" wrapText="1"/>
      <protection/>
    </xf>
    <xf numFmtId="4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34" borderId="11" xfId="52" applyFont="1" applyFill="1" applyBorder="1" applyAlignment="1">
      <alignment horizontal="left" vertical="center" wrapText="1"/>
      <protection/>
    </xf>
    <xf numFmtId="0" fontId="4" fillId="34" borderId="12" xfId="52" applyFont="1" applyFill="1" applyBorder="1" applyAlignment="1">
      <alignment horizontal="left" vertical="center" wrapText="1"/>
      <protection/>
    </xf>
    <xf numFmtId="0" fontId="5" fillId="34" borderId="11" xfId="52" applyFont="1" applyFill="1" applyBorder="1" applyAlignment="1">
      <alignment horizontal="left" vertical="center" wrapText="1"/>
      <protection/>
    </xf>
    <xf numFmtId="0" fontId="5" fillId="34" borderId="12" xfId="52" applyFont="1" applyFill="1" applyBorder="1" applyAlignment="1">
      <alignment horizontal="left" vertical="center" wrapText="1"/>
      <protection/>
    </xf>
    <xf numFmtId="0" fontId="5" fillId="34" borderId="10" xfId="52" applyFont="1" applyFill="1" applyBorder="1" applyAlignment="1">
      <alignment horizontal="left" vertical="center" wrapText="1"/>
      <protection/>
    </xf>
    <xf numFmtId="0" fontId="5" fillId="34" borderId="10" xfId="52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41" fillId="0" borderId="10" xfId="52" applyFont="1" applyBorder="1" applyAlignment="1">
      <alignment horizontal="center" vertical="center" wrapText="1"/>
      <protection/>
    </xf>
    <xf numFmtId="0" fontId="41" fillId="0" borderId="10" xfId="52" applyFont="1" applyBorder="1" applyAlignment="1">
      <alignment horizontal="center" vertical="center"/>
      <protection/>
    </xf>
    <xf numFmtId="0" fontId="41" fillId="0" borderId="13" xfId="52" applyFont="1" applyBorder="1" applyAlignment="1">
      <alignment horizontal="center" vertical="center" wrapText="1"/>
      <protection/>
    </xf>
    <xf numFmtId="0" fontId="41" fillId="0" borderId="15" xfId="52" applyFont="1" applyBorder="1" applyAlignment="1">
      <alignment horizontal="center" vertical="center" wrapText="1"/>
      <protection/>
    </xf>
    <xf numFmtId="0" fontId="41" fillId="0" borderId="14" xfId="52" applyFont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/>
  <cols>
    <col min="1" max="1" width="6.140625" style="0" bestFit="1" customWidth="1"/>
    <col min="2" max="2" width="44.00390625" style="0" bestFit="1" customWidth="1"/>
    <col min="3" max="3" width="13.28125" style="0" customWidth="1"/>
    <col min="4" max="6" width="13.421875" style="0" customWidth="1"/>
    <col min="7" max="8" width="15.7109375" style="0" customWidth="1"/>
    <col min="9" max="9" width="12.28125" style="0" customWidth="1"/>
    <col min="10" max="10" width="14.140625" style="0" customWidth="1"/>
    <col min="11" max="11" width="15.28125" style="0" customWidth="1"/>
    <col min="12" max="12" width="14.8515625" style="0" customWidth="1"/>
    <col min="13" max="14" width="13.8515625" style="0" customWidth="1"/>
    <col min="15" max="15" width="17.7109375" style="0" bestFit="1" customWidth="1"/>
    <col min="16" max="16" width="13.28125" style="0" bestFit="1" customWidth="1"/>
  </cols>
  <sheetData>
    <row r="1" ht="15">
      <c r="D1" s="1" t="s">
        <v>0</v>
      </c>
    </row>
    <row r="2" spans="1:15" ht="15" customHeight="1">
      <c r="A2" s="34" t="s">
        <v>1</v>
      </c>
      <c r="B2" s="35" t="s">
        <v>2</v>
      </c>
      <c r="C2" s="36" t="s">
        <v>3</v>
      </c>
      <c r="D2" s="36" t="s">
        <v>4</v>
      </c>
      <c r="E2" s="39"/>
      <c r="F2" s="39"/>
      <c r="G2" s="39"/>
      <c r="H2" s="39"/>
      <c r="I2" s="39"/>
      <c r="J2" s="39"/>
      <c r="K2" s="39"/>
      <c r="L2" s="40" t="s">
        <v>5</v>
      </c>
      <c r="M2" s="40"/>
      <c r="N2" s="40"/>
      <c r="O2" s="30" t="s">
        <v>6</v>
      </c>
    </row>
    <row r="3" spans="1:15" ht="30" customHeight="1">
      <c r="A3" s="34"/>
      <c r="B3" s="35"/>
      <c r="C3" s="37"/>
      <c r="D3" s="37"/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0" t="s">
        <v>12</v>
      </c>
      <c r="K3" s="31" t="s">
        <v>13</v>
      </c>
      <c r="L3" s="30" t="s">
        <v>9</v>
      </c>
      <c r="M3" s="30" t="s">
        <v>14</v>
      </c>
      <c r="N3" s="30" t="s">
        <v>15</v>
      </c>
      <c r="O3" s="30"/>
    </row>
    <row r="4" spans="1:15" ht="47.25" customHeight="1">
      <c r="A4" s="34"/>
      <c r="B4" s="35"/>
      <c r="C4" s="38"/>
      <c r="D4" s="38"/>
      <c r="E4" s="32"/>
      <c r="F4" s="32"/>
      <c r="G4" s="32"/>
      <c r="H4" s="32"/>
      <c r="I4" s="33"/>
      <c r="J4" s="30"/>
      <c r="K4" s="32"/>
      <c r="L4" s="30"/>
      <c r="M4" s="30"/>
      <c r="N4" s="30"/>
      <c r="O4" s="30"/>
    </row>
    <row r="5" spans="1:16" ht="15">
      <c r="A5" s="2">
        <v>1</v>
      </c>
      <c r="B5" s="3" t="s">
        <v>16</v>
      </c>
      <c r="C5" s="4">
        <v>442351397.9799999</v>
      </c>
      <c r="D5" s="5">
        <v>20961032.049999997</v>
      </c>
      <c r="E5" s="5">
        <v>27049734.470000003</v>
      </c>
      <c r="F5" s="5">
        <v>21372466.669999998</v>
      </c>
      <c r="G5" s="6">
        <v>0</v>
      </c>
      <c r="H5" s="6">
        <v>0</v>
      </c>
      <c r="I5" s="5">
        <v>8905050</v>
      </c>
      <c r="J5" s="5">
        <v>0</v>
      </c>
      <c r="K5" s="5">
        <f>E5+F5+H5+I5+J5</f>
        <v>57327251.14</v>
      </c>
      <c r="L5" s="6">
        <v>0</v>
      </c>
      <c r="M5" s="6">
        <v>0</v>
      </c>
      <c r="N5" s="5">
        <f>L5+M5</f>
        <v>0</v>
      </c>
      <c r="O5" s="5">
        <f>C5+D5+K5+N5</f>
        <v>520639681.1699999</v>
      </c>
      <c r="P5" s="7"/>
    </row>
    <row r="6" spans="1:16" ht="25.5">
      <c r="A6" s="2">
        <v>2</v>
      </c>
      <c r="B6" s="8" t="s">
        <v>17</v>
      </c>
      <c r="C6" s="9">
        <v>126970060.06999995</v>
      </c>
      <c r="D6" s="5">
        <v>22525499.899999995</v>
      </c>
      <c r="E6" s="5">
        <v>0</v>
      </c>
      <c r="F6" s="5">
        <v>8000448.55</v>
      </c>
      <c r="G6" s="5">
        <v>142282734.55</v>
      </c>
      <c r="H6" s="5">
        <v>146544764.58</v>
      </c>
      <c r="I6" s="5">
        <v>8741197.08</v>
      </c>
      <c r="J6" s="5">
        <v>21698450.180000003</v>
      </c>
      <c r="K6" s="5">
        <f aca="true" t="shared" si="0" ref="K6:K12">E6+F6+H6+I6+J6</f>
        <v>184984860.39000005</v>
      </c>
      <c r="L6" s="6">
        <v>0</v>
      </c>
      <c r="M6" s="6">
        <v>0</v>
      </c>
      <c r="N6" s="5">
        <f aca="true" t="shared" si="1" ref="N6:N12">L6+M6</f>
        <v>0</v>
      </c>
      <c r="O6" s="5">
        <f aca="true" t="shared" si="2" ref="O6:O12">C6+D6+K6+N6</f>
        <v>334480420.36</v>
      </c>
      <c r="P6" s="7"/>
    </row>
    <row r="7" spans="1:16" ht="25.5">
      <c r="A7" s="2">
        <v>3</v>
      </c>
      <c r="B7" s="8" t="s">
        <v>18</v>
      </c>
      <c r="C7" s="9">
        <v>38674888.08</v>
      </c>
      <c r="D7" s="5">
        <v>10415829.16</v>
      </c>
      <c r="E7" s="5">
        <v>8009418.199999999</v>
      </c>
      <c r="F7" s="6">
        <v>0</v>
      </c>
      <c r="G7" s="6">
        <v>0</v>
      </c>
      <c r="H7" s="6">
        <v>0</v>
      </c>
      <c r="I7" s="5">
        <v>1602909</v>
      </c>
      <c r="J7" s="5">
        <v>0</v>
      </c>
      <c r="K7" s="5">
        <f t="shared" si="0"/>
        <v>9612327.2</v>
      </c>
      <c r="L7" s="6">
        <v>0</v>
      </c>
      <c r="M7" s="6">
        <v>0</v>
      </c>
      <c r="N7" s="5">
        <f t="shared" si="1"/>
        <v>0</v>
      </c>
      <c r="O7" s="5">
        <f t="shared" si="2"/>
        <v>58703044.44</v>
      </c>
      <c r="P7" s="7"/>
    </row>
    <row r="8" spans="1:16" ht="25.5">
      <c r="A8" s="2">
        <v>4</v>
      </c>
      <c r="B8" s="8" t="s">
        <v>19</v>
      </c>
      <c r="C8" s="9">
        <v>71050379.54</v>
      </c>
      <c r="D8" s="5">
        <v>24564089.27</v>
      </c>
      <c r="E8" s="5">
        <v>5949053.55</v>
      </c>
      <c r="F8" s="6">
        <v>0</v>
      </c>
      <c r="G8" s="6">
        <v>0</v>
      </c>
      <c r="H8" s="6">
        <v>0</v>
      </c>
      <c r="I8" s="5">
        <v>0</v>
      </c>
      <c r="J8" s="5">
        <v>0</v>
      </c>
      <c r="K8" s="5">
        <f t="shared" si="0"/>
        <v>5949053.55</v>
      </c>
      <c r="L8" s="6">
        <v>0</v>
      </c>
      <c r="M8" s="6">
        <v>0</v>
      </c>
      <c r="N8" s="5">
        <f t="shared" si="1"/>
        <v>0</v>
      </c>
      <c r="O8" s="5">
        <f t="shared" si="2"/>
        <v>101563522.36</v>
      </c>
      <c r="P8" s="7"/>
    </row>
    <row r="9" spans="1:16" ht="25.5">
      <c r="A9" s="2">
        <v>5</v>
      </c>
      <c r="B9" s="10" t="s">
        <v>20</v>
      </c>
      <c r="C9" s="6">
        <v>0</v>
      </c>
      <c r="D9" s="6">
        <v>0</v>
      </c>
      <c r="E9" s="5">
        <v>30485414</v>
      </c>
      <c r="F9" s="6">
        <v>0</v>
      </c>
      <c r="G9" s="6">
        <v>0</v>
      </c>
      <c r="H9" s="6">
        <v>0</v>
      </c>
      <c r="I9" s="5">
        <v>0</v>
      </c>
      <c r="J9" s="5">
        <v>0</v>
      </c>
      <c r="K9" s="5">
        <f t="shared" si="0"/>
        <v>30485414</v>
      </c>
      <c r="L9" s="6">
        <v>0</v>
      </c>
      <c r="M9" s="6">
        <v>0</v>
      </c>
      <c r="N9" s="5">
        <f t="shared" si="1"/>
        <v>0</v>
      </c>
      <c r="O9" s="5">
        <f t="shared" si="2"/>
        <v>30485414</v>
      </c>
      <c r="P9" s="7"/>
    </row>
    <row r="10" spans="1:16" ht="30" customHeight="1">
      <c r="A10" s="2">
        <v>6</v>
      </c>
      <c r="B10" s="10" t="s">
        <v>21</v>
      </c>
      <c r="C10" s="6">
        <v>0</v>
      </c>
      <c r="D10" s="6">
        <v>0</v>
      </c>
      <c r="E10" s="5">
        <v>6179094</v>
      </c>
      <c r="F10" s="6">
        <v>0</v>
      </c>
      <c r="G10" s="6">
        <v>0</v>
      </c>
      <c r="H10" s="6">
        <v>0</v>
      </c>
      <c r="I10" s="5">
        <v>0</v>
      </c>
      <c r="J10" s="5">
        <v>0</v>
      </c>
      <c r="K10" s="5">
        <f t="shared" si="0"/>
        <v>6179094</v>
      </c>
      <c r="L10" s="6">
        <v>0</v>
      </c>
      <c r="M10" s="6">
        <v>0</v>
      </c>
      <c r="N10" s="5">
        <f t="shared" si="1"/>
        <v>0</v>
      </c>
      <c r="O10" s="5">
        <f t="shared" si="2"/>
        <v>6179094</v>
      </c>
      <c r="P10" s="7"/>
    </row>
    <row r="11" spans="1:16" ht="25.5">
      <c r="A11" s="2">
        <v>7</v>
      </c>
      <c r="B11" s="8" t="s">
        <v>22</v>
      </c>
      <c r="C11" s="9">
        <v>24985016.07</v>
      </c>
      <c r="D11" s="5">
        <v>912852.37</v>
      </c>
      <c r="E11" s="5">
        <v>0</v>
      </c>
      <c r="F11" s="6">
        <v>0</v>
      </c>
      <c r="G11" s="6">
        <v>0</v>
      </c>
      <c r="H11" s="6">
        <v>0</v>
      </c>
      <c r="I11" s="5">
        <v>0</v>
      </c>
      <c r="J11" s="5">
        <v>0</v>
      </c>
      <c r="K11" s="5">
        <f t="shared" si="0"/>
        <v>0</v>
      </c>
      <c r="L11" s="6">
        <v>0</v>
      </c>
      <c r="M11" s="6">
        <v>0</v>
      </c>
      <c r="N11" s="5">
        <f t="shared" si="1"/>
        <v>0</v>
      </c>
      <c r="O11" s="5">
        <f t="shared" si="2"/>
        <v>25897868.44</v>
      </c>
      <c r="P11" s="7"/>
    </row>
    <row r="12" spans="1:16" ht="15">
      <c r="A12" s="11">
        <v>8</v>
      </c>
      <c r="B12" s="10" t="s">
        <v>23</v>
      </c>
      <c r="C12" s="6">
        <v>97055023.64</v>
      </c>
      <c r="D12" s="5">
        <v>18536231.5</v>
      </c>
      <c r="E12" s="5">
        <v>46266864.17</v>
      </c>
      <c r="F12" s="6">
        <v>0</v>
      </c>
      <c r="G12" s="6">
        <v>0</v>
      </c>
      <c r="H12" s="6">
        <v>0</v>
      </c>
      <c r="I12" s="5">
        <v>0</v>
      </c>
      <c r="J12" s="5">
        <v>0</v>
      </c>
      <c r="K12" s="5">
        <f t="shared" si="0"/>
        <v>46266864.17</v>
      </c>
      <c r="L12" s="6">
        <v>0</v>
      </c>
      <c r="M12" s="6">
        <v>0</v>
      </c>
      <c r="N12" s="5">
        <f t="shared" si="1"/>
        <v>0</v>
      </c>
      <c r="O12" s="5">
        <f t="shared" si="2"/>
        <v>161858119.31</v>
      </c>
      <c r="P12" s="7"/>
    </row>
    <row r="13" spans="1:16" ht="15">
      <c r="A13" s="24" t="s">
        <v>24</v>
      </c>
      <c r="B13" s="25"/>
      <c r="C13" s="12">
        <f aca="true" t="shared" si="3" ref="C13:O13">SUM(C5:C12)</f>
        <v>801086765.3799999</v>
      </c>
      <c r="D13" s="12">
        <f t="shared" si="3"/>
        <v>97915534.24999999</v>
      </c>
      <c r="E13" s="12">
        <f t="shared" si="3"/>
        <v>123939578.39</v>
      </c>
      <c r="F13" s="12">
        <f t="shared" si="3"/>
        <v>29372915.22</v>
      </c>
      <c r="G13" s="12">
        <f t="shared" si="3"/>
        <v>142282734.55</v>
      </c>
      <c r="H13" s="12">
        <f t="shared" si="3"/>
        <v>146544764.58</v>
      </c>
      <c r="I13" s="12">
        <f t="shared" si="3"/>
        <v>19249156.08</v>
      </c>
      <c r="J13" s="12">
        <f t="shared" si="3"/>
        <v>21698450.180000003</v>
      </c>
      <c r="K13" s="12">
        <f t="shared" si="3"/>
        <v>340804864.45000005</v>
      </c>
      <c r="L13" s="12">
        <f t="shared" si="3"/>
        <v>0</v>
      </c>
      <c r="M13" s="12">
        <f t="shared" si="3"/>
        <v>0</v>
      </c>
      <c r="N13" s="12">
        <f t="shared" si="3"/>
        <v>0</v>
      </c>
      <c r="O13" s="12">
        <f t="shared" si="3"/>
        <v>1239807164.08</v>
      </c>
      <c r="P13" s="7"/>
    </row>
    <row r="14" spans="1:16" ht="15">
      <c r="A14" s="13">
        <v>9</v>
      </c>
      <c r="B14" s="10" t="s">
        <v>25</v>
      </c>
      <c r="C14" s="6">
        <v>22763426.31</v>
      </c>
      <c r="D14" s="14">
        <v>5241060.119999999</v>
      </c>
      <c r="E14" s="5">
        <v>0</v>
      </c>
      <c r="F14" s="6">
        <v>0</v>
      </c>
      <c r="G14" s="5">
        <v>32192392.1</v>
      </c>
      <c r="H14" s="5">
        <v>36855818.29</v>
      </c>
      <c r="I14" s="5">
        <v>4452525</v>
      </c>
      <c r="J14" s="5">
        <v>4980647.27</v>
      </c>
      <c r="K14" s="5">
        <f aca="true" t="shared" si="4" ref="K14:K26">E14+F14+H14+I14+J14</f>
        <v>46288990.56</v>
      </c>
      <c r="L14" s="5">
        <v>6846412.5</v>
      </c>
      <c r="M14" s="5">
        <v>160406.64</v>
      </c>
      <c r="N14" s="5">
        <f aca="true" t="shared" si="5" ref="N14:N42">L14+M14</f>
        <v>7006819.14</v>
      </c>
      <c r="O14" s="5">
        <f aca="true" t="shared" si="6" ref="O14:O26">C14+D14+K14+N14</f>
        <v>81300296.13000001</v>
      </c>
      <c r="P14" s="7"/>
    </row>
    <row r="15" spans="1:16" ht="15">
      <c r="A15" s="13">
        <v>10</v>
      </c>
      <c r="B15" s="8" t="s">
        <v>26</v>
      </c>
      <c r="C15" s="9">
        <v>12482865.14</v>
      </c>
      <c r="D15" s="14">
        <v>5969654.83</v>
      </c>
      <c r="E15" s="5">
        <v>0</v>
      </c>
      <c r="F15" s="6">
        <v>0</v>
      </c>
      <c r="G15" s="5">
        <v>24136386.72</v>
      </c>
      <c r="H15" s="5">
        <v>27738299.59</v>
      </c>
      <c r="I15" s="5">
        <v>3541835.2199999997</v>
      </c>
      <c r="J15" s="5">
        <v>2996598.85</v>
      </c>
      <c r="K15" s="5">
        <f t="shared" si="4"/>
        <v>34276733.66</v>
      </c>
      <c r="L15" s="5">
        <v>8077264.52</v>
      </c>
      <c r="M15" s="5">
        <v>160406.64</v>
      </c>
      <c r="N15" s="5">
        <f t="shared" si="5"/>
        <v>8237671.159999999</v>
      </c>
      <c r="O15" s="5">
        <f t="shared" si="6"/>
        <v>60966924.78999999</v>
      </c>
      <c r="P15" s="7"/>
    </row>
    <row r="16" spans="1:16" ht="15">
      <c r="A16" s="13">
        <v>11</v>
      </c>
      <c r="B16" s="10" t="s">
        <v>27</v>
      </c>
      <c r="C16" s="6">
        <v>14289465.27</v>
      </c>
      <c r="D16" s="14">
        <v>4799127.6899999995</v>
      </c>
      <c r="E16" s="5">
        <v>0</v>
      </c>
      <c r="F16" s="6">
        <v>0</v>
      </c>
      <c r="G16" s="5">
        <v>21231098.68</v>
      </c>
      <c r="H16" s="5">
        <v>25553189.84</v>
      </c>
      <c r="I16" s="5">
        <v>3594671.85</v>
      </c>
      <c r="J16" s="5">
        <v>3906530.13</v>
      </c>
      <c r="K16" s="5">
        <f t="shared" si="4"/>
        <v>33054391.82</v>
      </c>
      <c r="L16" s="5">
        <v>7143608.7</v>
      </c>
      <c r="M16" s="5">
        <v>80203.32</v>
      </c>
      <c r="N16" s="5">
        <f t="shared" si="5"/>
        <v>7223812.0200000005</v>
      </c>
      <c r="O16" s="5">
        <f t="shared" si="6"/>
        <v>59366796.800000004</v>
      </c>
      <c r="P16" s="7"/>
    </row>
    <row r="17" spans="1:16" ht="15">
      <c r="A17" s="13">
        <v>12</v>
      </c>
      <c r="B17" s="8" t="s">
        <v>28</v>
      </c>
      <c r="C17" s="9">
        <v>22304992.549999997</v>
      </c>
      <c r="D17" s="14">
        <v>7470562.74</v>
      </c>
      <c r="E17" s="5">
        <v>0</v>
      </c>
      <c r="F17" s="5">
        <v>2421077</v>
      </c>
      <c r="G17" s="5">
        <v>26247316</v>
      </c>
      <c r="H17" s="5">
        <v>28141760.64</v>
      </c>
      <c r="I17" s="5">
        <v>3562020</v>
      </c>
      <c r="J17" s="5">
        <v>5604883.25</v>
      </c>
      <c r="K17" s="5">
        <f t="shared" si="4"/>
        <v>39729740.89</v>
      </c>
      <c r="L17" s="5">
        <v>7442775</v>
      </c>
      <c r="M17" s="5">
        <v>401016.6</v>
      </c>
      <c r="N17" s="5">
        <f t="shared" si="5"/>
        <v>7843791.6</v>
      </c>
      <c r="O17" s="5">
        <f t="shared" si="6"/>
        <v>77349087.78</v>
      </c>
      <c r="P17" s="7"/>
    </row>
    <row r="18" spans="1:16" ht="15">
      <c r="A18" s="13">
        <v>13</v>
      </c>
      <c r="B18" s="8" t="s">
        <v>29</v>
      </c>
      <c r="C18" s="9">
        <v>10937453.210000003</v>
      </c>
      <c r="D18" s="14">
        <v>4101063.84</v>
      </c>
      <c r="E18" s="5">
        <v>0</v>
      </c>
      <c r="F18" s="6">
        <v>0</v>
      </c>
      <c r="G18" s="5">
        <v>22757432.64</v>
      </c>
      <c r="H18" s="5">
        <v>25327300.95</v>
      </c>
      <c r="I18" s="5">
        <v>3432599.94</v>
      </c>
      <c r="J18" s="5">
        <v>3611716.0800000005</v>
      </c>
      <c r="K18" s="5">
        <f t="shared" si="4"/>
        <v>32371616.970000003</v>
      </c>
      <c r="L18" s="5">
        <v>6563300.4</v>
      </c>
      <c r="M18" s="5">
        <v>80203.32</v>
      </c>
      <c r="N18" s="5">
        <f t="shared" si="5"/>
        <v>6643503.720000001</v>
      </c>
      <c r="O18" s="5">
        <f t="shared" si="6"/>
        <v>54053637.74</v>
      </c>
      <c r="P18" s="7"/>
    </row>
    <row r="19" spans="1:16" ht="15">
      <c r="A19" s="13">
        <v>14</v>
      </c>
      <c r="B19" s="10" t="s">
        <v>30</v>
      </c>
      <c r="C19" s="6">
        <v>9482639.340000002</v>
      </c>
      <c r="D19" s="14">
        <v>5673726.750000001</v>
      </c>
      <c r="E19" s="5">
        <v>0</v>
      </c>
      <c r="F19" s="6">
        <v>0</v>
      </c>
      <c r="G19" s="5">
        <v>24355392.18</v>
      </c>
      <c r="H19" s="5">
        <v>27070753.96</v>
      </c>
      <c r="I19" s="5">
        <v>3049089.12</v>
      </c>
      <c r="J19" s="5">
        <v>2705749.0700000003</v>
      </c>
      <c r="K19" s="5">
        <f t="shared" si="4"/>
        <v>32825592.150000002</v>
      </c>
      <c r="L19" s="5">
        <v>6383644.54</v>
      </c>
      <c r="M19" s="5">
        <v>80203.32</v>
      </c>
      <c r="N19" s="5">
        <f t="shared" si="5"/>
        <v>6463847.86</v>
      </c>
      <c r="O19" s="5">
        <f t="shared" si="6"/>
        <v>54445806.10000001</v>
      </c>
      <c r="P19" s="7"/>
    </row>
    <row r="20" spans="1:16" ht="15">
      <c r="A20" s="13">
        <v>15</v>
      </c>
      <c r="B20" s="8" t="s">
        <v>31</v>
      </c>
      <c r="C20" s="9">
        <v>13214734.180000002</v>
      </c>
      <c r="D20" s="14">
        <v>5225615.59</v>
      </c>
      <c r="E20" s="5">
        <v>0</v>
      </c>
      <c r="F20" s="6">
        <v>0</v>
      </c>
      <c r="G20" s="5">
        <v>20750675.22</v>
      </c>
      <c r="H20" s="5">
        <v>23516346.72</v>
      </c>
      <c r="I20" s="5">
        <v>3027717</v>
      </c>
      <c r="J20" s="5">
        <v>3555693.6599999997</v>
      </c>
      <c r="K20" s="5">
        <f t="shared" si="4"/>
        <v>30099757.38</v>
      </c>
      <c r="L20" s="5">
        <v>5796261.27</v>
      </c>
      <c r="M20" s="5">
        <v>240609.96</v>
      </c>
      <c r="N20" s="5">
        <f t="shared" si="5"/>
        <v>6036871.2299999995</v>
      </c>
      <c r="O20" s="5">
        <f t="shared" si="6"/>
        <v>54576978.38</v>
      </c>
      <c r="P20" s="7"/>
    </row>
    <row r="21" spans="1:16" ht="15">
      <c r="A21" s="13">
        <v>16</v>
      </c>
      <c r="B21" s="10" t="s">
        <v>32</v>
      </c>
      <c r="C21" s="6">
        <v>11850984.93</v>
      </c>
      <c r="D21" s="14">
        <v>4848785.55</v>
      </c>
      <c r="E21" s="5">
        <v>0</v>
      </c>
      <c r="F21" s="6">
        <v>0</v>
      </c>
      <c r="G21" s="5">
        <v>26617566</v>
      </c>
      <c r="H21" s="5">
        <v>30321793.28</v>
      </c>
      <c r="I21" s="5">
        <v>3876665.1</v>
      </c>
      <c r="J21" s="5">
        <v>4582587.0200000005</v>
      </c>
      <c r="K21" s="5">
        <f t="shared" si="4"/>
        <v>38781045.400000006</v>
      </c>
      <c r="L21" s="5">
        <v>8907593.5</v>
      </c>
      <c r="M21" s="5">
        <v>80203.32</v>
      </c>
      <c r="N21" s="5">
        <f t="shared" si="5"/>
        <v>8987796.82</v>
      </c>
      <c r="O21" s="5">
        <f t="shared" si="6"/>
        <v>64468612.70000001</v>
      </c>
      <c r="P21" s="7"/>
    </row>
    <row r="22" spans="1:16" ht="15">
      <c r="A22" s="13">
        <v>17</v>
      </c>
      <c r="B22" s="8" t="s">
        <v>33</v>
      </c>
      <c r="C22" s="9">
        <v>11407472.590000002</v>
      </c>
      <c r="D22" s="14">
        <v>8987033.760000002</v>
      </c>
      <c r="E22" s="5">
        <v>0</v>
      </c>
      <c r="F22" s="6">
        <v>0</v>
      </c>
      <c r="G22" s="5">
        <v>28264484.8</v>
      </c>
      <c r="H22" s="5">
        <v>31999322.8</v>
      </c>
      <c r="I22" s="5">
        <v>5149493.58</v>
      </c>
      <c r="J22" s="5">
        <v>5958383.859999999</v>
      </c>
      <c r="K22" s="5">
        <f t="shared" si="4"/>
        <v>43107200.24</v>
      </c>
      <c r="L22" s="5">
        <v>8014770</v>
      </c>
      <c r="M22" s="5">
        <v>80203.32</v>
      </c>
      <c r="N22" s="5">
        <f t="shared" si="5"/>
        <v>8094973.32</v>
      </c>
      <c r="O22" s="5">
        <f t="shared" si="6"/>
        <v>71596679.91</v>
      </c>
      <c r="P22" s="7"/>
    </row>
    <row r="23" spans="1:16" ht="15">
      <c r="A23" s="13">
        <v>18</v>
      </c>
      <c r="B23" s="8" t="s">
        <v>34</v>
      </c>
      <c r="C23" s="9">
        <v>12679422.940000001</v>
      </c>
      <c r="D23" s="14">
        <v>4483359.34</v>
      </c>
      <c r="E23" s="5">
        <v>0</v>
      </c>
      <c r="F23" s="6">
        <v>0</v>
      </c>
      <c r="G23" s="5">
        <v>27745587.96</v>
      </c>
      <c r="H23" s="5">
        <v>30950536.560000002</v>
      </c>
      <c r="I23" s="5">
        <v>4007272.5</v>
      </c>
      <c r="J23" s="5">
        <v>4997190.09</v>
      </c>
      <c r="K23" s="5">
        <f t="shared" si="4"/>
        <v>39954999.150000006</v>
      </c>
      <c r="L23" s="5">
        <v>6642988.19</v>
      </c>
      <c r="M23" s="5">
        <v>80203.32</v>
      </c>
      <c r="N23" s="5">
        <f t="shared" si="5"/>
        <v>6723191.510000001</v>
      </c>
      <c r="O23" s="5">
        <f t="shared" si="6"/>
        <v>63840972.940000005</v>
      </c>
      <c r="P23" s="7"/>
    </row>
    <row r="24" spans="1:16" ht="15">
      <c r="A24" s="13">
        <v>19</v>
      </c>
      <c r="B24" s="8" t="s">
        <v>35</v>
      </c>
      <c r="C24" s="9">
        <v>11965853.780000001</v>
      </c>
      <c r="D24" s="14">
        <v>6100690.71</v>
      </c>
      <c r="E24" s="5">
        <v>0</v>
      </c>
      <c r="F24" s="6">
        <v>0</v>
      </c>
      <c r="G24" s="5">
        <v>28020378.66</v>
      </c>
      <c r="H24" s="5">
        <v>31348442.51</v>
      </c>
      <c r="I24" s="5">
        <v>2968350</v>
      </c>
      <c r="J24" s="5">
        <v>2703188.76</v>
      </c>
      <c r="K24" s="5">
        <f t="shared" si="4"/>
        <v>37019981.27</v>
      </c>
      <c r="L24" s="5">
        <v>6329283.3</v>
      </c>
      <c r="M24" s="5">
        <v>80203.32</v>
      </c>
      <c r="N24" s="5">
        <f t="shared" si="5"/>
        <v>6409486.62</v>
      </c>
      <c r="O24" s="5">
        <f t="shared" si="6"/>
        <v>61496012.38</v>
      </c>
      <c r="P24" s="7"/>
    </row>
    <row r="25" spans="1:16" ht="15">
      <c r="A25" s="13">
        <v>20</v>
      </c>
      <c r="B25" s="8" t="s">
        <v>36</v>
      </c>
      <c r="C25" s="9">
        <v>25117434.39999999</v>
      </c>
      <c r="D25" s="14">
        <v>6469086.64</v>
      </c>
      <c r="E25" s="5">
        <v>0</v>
      </c>
      <c r="F25" s="5">
        <v>1968816</v>
      </c>
      <c r="G25" s="5">
        <v>30282759.1</v>
      </c>
      <c r="H25" s="5">
        <v>33556652.6</v>
      </c>
      <c r="I25" s="5">
        <v>4903714.2</v>
      </c>
      <c r="J25" s="5">
        <v>4125041.7600000002</v>
      </c>
      <c r="K25" s="5">
        <f t="shared" si="4"/>
        <v>44554224.56</v>
      </c>
      <c r="L25" s="5">
        <v>8458846.85</v>
      </c>
      <c r="M25" s="5">
        <v>80203.32</v>
      </c>
      <c r="N25" s="5">
        <f t="shared" si="5"/>
        <v>8539050.17</v>
      </c>
      <c r="O25" s="5">
        <f t="shared" si="6"/>
        <v>84679795.77</v>
      </c>
      <c r="P25" s="7"/>
    </row>
    <row r="26" spans="1:16" ht="15">
      <c r="A26" s="13">
        <v>21</v>
      </c>
      <c r="B26" s="8" t="s">
        <v>37</v>
      </c>
      <c r="C26" s="9">
        <v>16071228.300000003</v>
      </c>
      <c r="D26" s="14">
        <v>6783904.989999999</v>
      </c>
      <c r="E26" s="5">
        <v>0</v>
      </c>
      <c r="F26" s="6">
        <v>0</v>
      </c>
      <c r="G26" s="5">
        <v>33502955.76</v>
      </c>
      <c r="H26" s="5">
        <v>36831610.160000004</v>
      </c>
      <c r="I26" s="5">
        <v>4865125.65</v>
      </c>
      <c r="J26" s="5">
        <v>4620376.18</v>
      </c>
      <c r="K26" s="5">
        <f t="shared" si="4"/>
        <v>46317111.99</v>
      </c>
      <c r="L26" s="5">
        <v>9662336.1</v>
      </c>
      <c r="M26" s="5">
        <v>80203.32</v>
      </c>
      <c r="N26" s="5">
        <f t="shared" si="5"/>
        <v>9742539.42</v>
      </c>
      <c r="O26" s="5">
        <f t="shared" si="6"/>
        <v>78914784.7</v>
      </c>
      <c r="P26" s="7"/>
    </row>
    <row r="27" spans="1:16" ht="15">
      <c r="A27" s="26" t="s">
        <v>38</v>
      </c>
      <c r="B27" s="27"/>
      <c r="C27" s="12">
        <f aca="true" t="shared" si="7" ref="C27:N27">SUM(C14:C26)</f>
        <v>194567972.94</v>
      </c>
      <c r="D27" s="12">
        <f t="shared" si="7"/>
        <v>76153672.55</v>
      </c>
      <c r="E27" s="12">
        <f t="shared" si="7"/>
        <v>0</v>
      </c>
      <c r="F27" s="12">
        <f t="shared" si="7"/>
        <v>4389893</v>
      </c>
      <c r="G27" s="12">
        <f t="shared" si="7"/>
        <v>346104425.82000005</v>
      </c>
      <c r="H27" s="12">
        <f t="shared" si="7"/>
        <v>389211827.90000004</v>
      </c>
      <c r="I27" s="12">
        <f t="shared" si="7"/>
        <v>50431079.160000004</v>
      </c>
      <c r="J27" s="12">
        <f t="shared" si="7"/>
        <v>54348585.98</v>
      </c>
      <c r="K27" s="12">
        <f t="shared" si="7"/>
        <v>498381386.04</v>
      </c>
      <c r="L27" s="12">
        <f t="shared" si="7"/>
        <v>96269084.86999997</v>
      </c>
      <c r="M27" s="12">
        <f t="shared" si="7"/>
        <v>1684269.7200000004</v>
      </c>
      <c r="N27" s="12">
        <f t="shared" si="7"/>
        <v>97953354.59</v>
      </c>
      <c r="O27" s="12">
        <f>SUM(O14:O26)</f>
        <v>867056386.1200001</v>
      </c>
      <c r="P27" s="7"/>
    </row>
    <row r="28" spans="1:16" ht="15">
      <c r="A28" s="11">
        <v>22</v>
      </c>
      <c r="B28" s="8" t="s">
        <v>39</v>
      </c>
      <c r="C28" s="9">
        <v>0</v>
      </c>
      <c r="D28" s="14">
        <v>19215281.269999996</v>
      </c>
      <c r="E28" s="5">
        <v>0</v>
      </c>
      <c r="F28" s="6">
        <v>0</v>
      </c>
      <c r="G28" s="5">
        <v>79623814.98</v>
      </c>
      <c r="H28" s="5">
        <v>79623814.98</v>
      </c>
      <c r="I28" s="5">
        <v>12763905</v>
      </c>
      <c r="J28" s="5">
        <v>24316095.19</v>
      </c>
      <c r="K28" s="5">
        <f>E28+F28+H28+I28+J28</f>
        <v>116703815.17</v>
      </c>
      <c r="L28" s="6">
        <v>0</v>
      </c>
      <c r="M28" s="6">
        <v>0</v>
      </c>
      <c r="N28" s="5">
        <f t="shared" si="5"/>
        <v>0</v>
      </c>
      <c r="O28" s="5">
        <f>C28+D28+K28+N28</f>
        <v>135919096.44</v>
      </c>
      <c r="P28" s="7"/>
    </row>
    <row r="29" spans="1:16" ht="15">
      <c r="A29" s="11">
        <v>23</v>
      </c>
      <c r="B29" s="8" t="s">
        <v>40</v>
      </c>
      <c r="C29" s="9">
        <v>0</v>
      </c>
      <c r="D29" s="6">
        <v>0</v>
      </c>
      <c r="E29" s="5">
        <v>0</v>
      </c>
      <c r="F29" s="6">
        <v>0</v>
      </c>
      <c r="G29" s="6">
        <v>0</v>
      </c>
      <c r="H29" s="6">
        <v>0</v>
      </c>
      <c r="I29" s="5">
        <v>4902526.86</v>
      </c>
      <c r="J29" s="5">
        <v>0</v>
      </c>
      <c r="K29" s="5">
        <f>E29+F29+H29+I29+J29</f>
        <v>4902526.86</v>
      </c>
      <c r="L29" s="5">
        <v>80839183</v>
      </c>
      <c r="M29" s="5">
        <v>481219.92</v>
      </c>
      <c r="N29" s="5">
        <f t="shared" si="5"/>
        <v>81320402.92</v>
      </c>
      <c r="O29" s="5">
        <f>C29+D29+K29+N29</f>
        <v>86222929.78</v>
      </c>
      <c r="P29" s="7"/>
    </row>
    <row r="30" spans="1:16" ht="15">
      <c r="A30" s="26" t="s">
        <v>41</v>
      </c>
      <c r="B30" s="27"/>
      <c r="C30" s="12">
        <f aca="true" t="shared" si="8" ref="C30:N30">SUM(C28:C29)</f>
        <v>0</v>
      </c>
      <c r="D30" s="12">
        <f t="shared" si="8"/>
        <v>19215281.269999996</v>
      </c>
      <c r="E30" s="12">
        <f t="shared" si="8"/>
        <v>0</v>
      </c>
      <c r="F30" s="12">
        <f t="shared" si="8"/>
        <v>0</v>
      </c>
      <c r="G30" s="12">
        <f t="shared" si="8"/>
        <v>79623814.98</v>
      </c>
      <c r="H30" s="12">
        <f t="shared" si="8"/>
        <v>79623814.98</v>
      </c>
      <c r="I30" s="12">
        <f t="shared" si="8"/>
        <v>17666431.86</v>
      </c>
      <c r="J30" s="12">
        <f t="shared" si="8"/>
        <v>24316095.19</v>
      </c>
      <c r="K30" s="12">
        <f t="shared" si="8"/>
        <v>121606342.03</v>
      </c>
      <c r="L30" s="12">
        <f t="shared" si="8"/>
        <v>80839183</v>
      </c>
      <c r="M30" s="12">
        <f t="shared" si="8"/>
        <v>481219.92</v>
      </c>
      <c r="N30" s="12">
        <f t="shared" si="8"/>
        <v>81320402.92</v>
      </c>
      <c r="O30" s="12">
        <f>SUM(O28:O29)</f>
        <v>222142026.22</v>
      </c>
      <c r="P30" s="7"/>
    </row>
    <row r="31" spans="1:16" ht="15">
      <c r="A31" s="13">
        <v>24</v>
      </c>
      <c r="B31" s="15" t="s">
        <v>42</v>
      </c>
      <c r="C31" s="16">
        <v>291336.07</v>
      </c>
      <c r="D31" s="9">
        <v>0</v>
      </c>
      <c r="E31" s="5">
        <v>501407.27</v>
      </c>
      <c r="F31" s="6">
        <v>0</v>
      </c>
      <c r="G31" s="6">
        <v>0</v>
      </c>
      <c r="H31" s="6">
        <v>0</v>
      </c>
      <c r="I31" s="5">
        <v>0</v>
      </c>
      <c r="J31" s="5">
        <v>0</v>
      </c>
      <c r="K31" s="5">
        <f aca="true" t="shared" si="9" ref="K31:K42">E31+F31+H31+I31+J31</f>
        <v>501407.27</v>
      </c>
      <c r="L31" s="6">
        <v>0</v>
      </c>
      <c r="M31" s="6">
        <v>0</v>
      </c>
      <c r="N31" s="5">
        <f t="shared" si="5"/>
        <v>0</v>
      </c>
      <c r="O31" s="5">
        <f aca="true" t="shared" si="10" ref="O31:O42">C31+D31+K31+N31</f>
        <v>792743.3400000001</v>
      </c>
      <c r="P31" s="7"/>
    </row>
    <row r="32" spans="1:16" ht="25.5">
      <c r="A32" s="13">
        <v>25</v>
      </c>
      <c r="B32" s="17" t="s">
        <v>43</v>
      </c>
      <c r="C32" s="16">
        <v>0</v>
      </c>
      <c r="D32" s="14">
        <v>11324663.3</v>
      </c>
      <c r="E32" s="5">
        <v>43898058.4</v>
      </c>
      <c r="F32" s="6">
        <v>0</v>
      </c>
      <c r="G32" s="6">
        <v>0</v>
      </c>
      <c r="H32" s="6">
        <v>0</v>
      </c>
      <c r="I32" s="5">
        <v>0</v>
      </c>
      <c r="J32" s="5">
        <v>0</v>
      </c>
      <c r="K32" s="5">
        <f t="shared" si="9"/>
        <v>43898058.4</v>
      </c>
      <c r="L32" s="6">
        <v>0</v>
      </c>
      <c r="M32" s="6">
        <v>0</v>
      </c>
      <c r="N32" s="5">
        <f t="shared" si="5"/>
        <v>0</v>
      </c>
      <c r="O32" s="5">
        <f t="shared" si="10"/>
        <v>55222721.7</v>
      </c>
      <c r="P32" s="7"/>
    </row>
    <row r="33" spans="1:16" ht="15">
      <c r="A33" s="13">
        <v>26</v>
      </c>
      <c r="B33" s="17" t="s">
        <v>44</v>
      </c>
      <c r="C33" s="16">
        <v>0</v>
      </c>
      <c r="D33" s="14">
        <v>10244048.7</v>
      </c>
      <c r="E33" s="5">
        <v>21270294.849999998</v>
      </c>
      <c r="F33" s="6">
        <v>0</v>
      </c>
      <c r="G33" s="6">
        <v>0</v>
      </c>
      <c r="H33" s="6">
        <v>0</v>
      </c>
      <c r="I33" s="5">
        <v>0</v>
      </c>
      <c r="J33" s="5">
        <v>0</v>
      </c>
      <c r="K33" s="5">
        <f t="shared" si="9"/>
        <v>21270294.849999998</v>
      </c>
      <c r="L33" s="6">
        <v>0</v>
      </c>
      <c r="M33" s="6">
        <v>0</v>
      </c>
      <c r="N33" s="5">
        <f t="shared" si="5"/>
        <v>0</v>
      </c>
      <c r="O33" s="5">
        <f t="shared" si="10"/>
        <v>31514343.549999997</v>
      </c>
      <c r="P33" s="7"/>
    </row>
    <row r="34" spans="1:16" ht="15">
      <c r="A34" s="13">
        <v>27</v>
      </c>
      <c r="B34" s="18" t="s">
        <v>45</v>
      </c>
      <c r="C34" s="19">
        <v>0</v>
      </c>
      <c r="D34" s="9">
        <v>0</v>
      </c>
      <c r="E34" s="5">
        <v>1063720</v>
      </c>
      <c r="F34" s="6">
        <v>0</v>
      </c>
      <c r="G34" s="6">
        <v>0</v>
      </c>
      <c r="H34" s="6">
        <v>0</v>
      </c>
      <c r="I34" s="5">
        <v>0</v>
      </c>
      <c r="J34" s="5">
        <v>0</v>
      </c>
      <c r="K34" s="5">
        <f t="shared" si="9"/>
        <v>1063720</v>
      </c>
      <c r="L34" s="6">
        <v>0</v>
      </c>
      <c r="M34" s="6">
        <v>0</v>
      </c>
      <c r="N34" s="5">
        <f t="shared" si="5"/>
        <v>0</v>
      </c>
      <c r="O34" s="5">
        <f t="shared" si="10"/>
        <v>1063720</v>
      </c>
      <c r="P34" s="7"/>
    </row>
    <row r="35" spans="1:16" ht="15">
      <c r="A35" s="13">
        <v>28</v>
      </c>
      <c r="B35" s="20" t="s">
        <v>46</v>
      </c>
      <c r="C35" s="21">
        <v>0</v>
      </c>
      <c r="D35" s="14">
        <v>7006771.2</v>
      </c>
      <c r="E35" s="5">
        <v>0</v>
      </c>
      <c r="F35" s="6">
        <v>0</v>
      </c>
      <c r="G35" s="6">
        <v>0</v>
      </c>
      <c r="H35" s="6">
        <v>0</v>
      </c>
      <c r="I35" s="5">
        <v>0</v>
      </c>
      <c r="J35" s="5">
        <v>0</v>
      </c>
      <c r="K35" s="5">
        <f t="shared" si="9"/>
        <v>0</v>
      </c>
      <c r="L35" s="6">
        <v>0</v>
      </c>
      <c r="M35" s="6">
        <v>0</v>
      </c>
      <c r="N35" s="5">
        <f t="shared" si="5"/>
        <v>0</v>
      </c>
      <c r="O35" s="5">
        <f t="shared" si="10"/>
        <v>7006771.2</v>
      </c>
      <c r="P35" s="7"/>
    </row>
    <row r="36" spans="1:16" ht="25.5">
      <c r="A36" s="13">
        <v>29</v>
      </c>
      <c r="B36" s="20" t="s">
        <v>47</v>
      </c>
      <c r="C36" s="21">
        <v>0</v>
      </c>
      <c r="D36" s="14">
        <v>1845781.38</v>
      </c>
      <c r="E36" s="5">
        <v>0</v>
      </c>
      <c r="F36" s="6">
        <v>0</v>
      </c>
      <c r="G36" s="6">
        <v>0</v>
      </c>
      <c r="H36" s="6">
        <v>0</v>
      </c>
      <c r="I36" s="5">
        <v>0</v>
      </c>
      <c r="J36" s="5">
        <v>0</v>
      </c>
      <c r="K36" s="5">
        <f t="shared" si="9"/>
        <v>0</v>
      </c>
      <c r="L36" s="6">
        <v>0</v>
      </c>
      <c r="M36" s="6">
        <v>0</v>
      </c>
      <c r="N36" s="5">
        <f t="shared" si="5"/>
        <v>0</v>
      </c>
      <c r="O36" s="5">
        <f t="shared" si="10"/>
        <v>1845781.38</v>
      </c>
      <c r="P36" s="7"/>
    </row>
    <row r="37" spans="1:16" ht="15">
      <c r="A37" s="13">
        <v>30</v>
      </c>
      <c r="B37" s="22" t="s">
        <v>48</v>
      </c>
      <c r="C37" s="23">
        <v>0</v>
      </c>
      <c r="D37" s="9">
        <v>0</v>
      </c>
      <c r="E37" s="5">
        <v>14892080</v>
      </c>
      <c r="F37" s="6">
        <v>0</v>
      </c>
      <c r="G37" s="6">
        <v>0</v>
      </c>
      <c r="H37" s="6">
        <v>0</v>
      </c>
      <c r="I37" s="5">
        <v>0</v>
      </c>
      <c r="J37" s="5">
        <v>0</v>
      </c>
      <c r="K37" s="5">
        <f t="shared" si="9"/>
        <v>14892080</v>
      </c>
      <c r="L37" s="6">
        <v>0</v>
      </c>
      <c r="M37" s="6">
        <v>0</v>
      </c>
      <c r="N37" s="5">
        <f t="shared" si="5"/>
        <v>0</v>
      </c>
      <c r="O37" s="5">
        <f t="shared" si="10"/>
        <v>14892080</v>
      </c>
      <c r="P37" s="7"/>
    </row>
    <row r="38" spans="1:16" ht="15">
      <c r="A38" s="13">
        <v>31</v>
      </c>
      <c r="B38" s="22" t="s">
        <v>49</v>
      </c>
      <c r="C38" s="23">
        <v>0</v>
      </c>
      <c r="D38" s="9">
        <v>0</v>
      </c>
      <c r="E38" s="5">
        <v>1063720</v>
      </c>
      <c r="F38" s="6">
        <v>0</v>
      </c>
      <c r="G38" s="6">
        <v>0</v>
      </c>
      <c r="H38" s="6">
        <v>0</v>
      </c>
      <c r="I38" s="5">
        <v>0</v>
      </c>
      <c r="J38" s="5">
        <v>0</v>
      </c>
      <c r="K38" s="5">
        <f t="shared" si="9"/>
        <v>1063720</v>
      </c>
      <c r="L38" s="6">
        <v>0</v>
      </c>
      <c r="M38" s="6">
        <v>0</v>
      </c>
      <c r="N38" s="5">
        <f t="shared" si="5"/>
        <v>0</v>
      </c>
      <c r="O38" s="5">
        <f t="shared" si="10"/>
        <v>1063720</v>
      </c>
      <c r="P38" s="7"/>
    </row>
    <row r="39" spans="1:16" ht="15">
      <c r="A39" s="13">
        <v>32</v>
      </c>
      <c r="B39" s="22" t="s">
        <v>50</v>
      </c>
      <c r="C39" s="23">
        <v>0</v>
      </c>
      <c r="D39" s="9">
        <v>0</v>
      </c>
      <c r="E39" s="5">
        <v>2681220</v>
      </c>
      <c r="F39" s="6">
        <v>0</v>
      </c>
      <c r="G39" s="6">
        <v>0</v>
      </c>
      <c r="H39" s="6">
        <v>0</v>
      </c>
      <c r="I39" s="5">
        <v>0</v>
      </c>
      <c r="J39" s="5">
        <v>0</v>
      </c>
      <c r="K39" s="5">
        <f t="shared" si="9"/>
        <v>2681220</v>
      </c>
      <c r="L39" s="6">
        <v>0</v>
      </c>
      <c r="M39" s="6">
        <v>0</v>
      </c>
      <c r="N39" s="5">
        <f t="shared" si="5"/>
        <v>0</v>
      </c>
      <c r="O39" s="5">
        <f t="shared" si="10"/>
        <v>2681220</v>
      </c>
      <c r="P39" s="7"/>
    </row>
    <row r="40" spans="1:16" ht="15">
      <c r="A40" s="13">
        <v>33</v>
      </c>
      <c r="B40" s="22" t="s">
        <v>51</v>
      </c>
      <c r="C40" s="23">
        <v>0</v>
      </c>
      <c r="D40" s="9">
        <v>0</v>
      </c>
      <c r="E40" s="5">
        <v>2010923</v>
      </c>
      <c r="F40" s="6">
        <v>0</v>
      </c>
      <c r="G40" s="6">
        <v>0</v>
      </c>
      <c r="H40" s="6">
        <v>0</v>
      </c>
      <c r="I40" s="5">
        <v>0</v>
      </c>
      <c r="J40" s="5">
        <v>0</v>
      </c>
      <c r="K40" s="5">
        <f t="shared" si="9"/>
        <v>2010923</v>
      </c>
      <c r="L40" s="6">
        <v>0</v>
      </c>
      <c r="M40" s="6">
        <v>0</v>
      </c>
      <c r="N40" s="5">
        <f t="shared" si="5"/>
        <v>0</v>
      </c>
      <c r="O40" s="5">
        <f t="shared" si="10"/>
        <v>2010923</v>
      </c>
      <c r="P40" s="7"/>
    </row>
    <row r="41" spans="1:16" ht="15">
      <c r="A41" s="13">
        <v>34</v>
      </c>
      <c r="B41" s="22" t="s">
        <v>52</v>
      </c>
      <c r="C41" s="23">
        <v>1782793.1800000002</v>
      </c>
      <c r="D41" s="9">
        <v>0</v>
      </c>
      <c r="E41" s="9">
        <v>0</v>
      </c>
      <c r="F41" s="6">
        <v>0</v>
      </c>
      <c r="G41" s="6">
        <v>0</v>
      </c>
      <c r="H41" s="6">
        <v>0</v>
      </c>
      <c r="I41" s="5">
        <v>0</v>
      </c>
      <c r="J41" s="5">
        <v>0</v>
      </c>
      <c r="K41" s="5">
        <f t="shared" si="9"/>
        <v>0</v>
      </c>
      <c r="L41" s="6">
        <v>0</v>
      </c>
      <c r="M41" s="6">
        <v>0</v>
      </c>
      <c r="N41" s="5">
        <f t="shared" si="5"/>
        <v>0</v>
      </c>
      <c r="O41" s="5">
        <f t="shared" si="10"/>
        <v>1782793.1800000002</v>
      </c>
      <c r="P41" s="7"/>
    </row>
    <row r="42" spans="1:16" ht="15">
      <c r="A42" s="13">
        <v>35</v>
      </c>
      <c r="B42" s="22" t="s">
        <v>53</v>
      </c>
      <c r="C42" s="23">
        <v>1418169.8</v>
      </c>
      <c r="D42" s="9">
        <v>0</v>
      </c>
      <c r="E42" s="9">
        <v>0</v>
      </c>
      <c r="F42" s="6">
        <v>0</v>
      </c>
      <c r="G42" s="6">
        <v>0</v>
      </c>
      <c r="H42" s="6">
        <v>0</v>
      </c>
      <c r="I42" s="5">
        <v>0</v>
      </c>
      <c r="J42" s="5">
        <v>0</v>
      </c>
      <c r="K42" s="5">
        <f t="shared" si="9"/>
        <v>0</v>
      </c>
      <c r="L42" s="6">
        <v>0</v>
      </c>
      <c r="M42" s="6">
        <v>0</v>
      </c>
      <c r="N42" s="5">
        <f t="shared" si="5"/>
        <v>0</v>
      </c>
      <c r="O42" s="5">
        <f t="shared" si="10"/>
        <v>1418169.8</v>
      </c>
      <c r="P42" s="7"/>
    </row>
    <row r="43" spans="1:16" ht="15">
      <c r="A43" s="28" t="s">
        <v>54</v>
      </c>
      <c r="B43" s="28"/>
      <c r="C43" s="12">
        <f>SUM(C31:C42)</f>
        <v>3492299.0500000003</v>
      </c>
      <c r="D43" s="12">
        <f>SUM(D31:D42)</f>
        <v>30421264.58</v>
      </c>
      <c r="E43" s="12">
        <f aca="true" t="shared" si="11" ref="E43:N43">SUM(E31:E42)</f>
        <v>87381423.52</v>
      </c>
      <c r="F43" s="12">
        <f t="shared" si="11"/>
        <v>0</v>
      </c>
      <c r="G43" s="12">
        <f t="shared" si="11"/>
        <v>0</v>
      </c>
      <c r="H43" s="12">
        <f t="shared" si="11"/>
        <v>0</v>
      </c>
      <c r="I43" s="12">
        <f t="shared" si="11"/>
        <v>0</v>
      </c>
      <c r="J43" s="12">
        <f t="shared" si="11"/>
        <v>0</v>
      </c>
      <c r="K43" s="12">
        <f t="shared" si="11"/>
        <v>87381423.52</v>
      </c>
      <c r="L43" s="12">
        <f t="shared" si="11"/>
        <v>0</v>
      </c>
      <c r="M43" s="12">
        <f t="shared" si="11"/>
        <v>0</v>
      </c>
      <c r="N43" s="12">
        <f t="shared" si="11"/>
        <v>0</v>
      </c>
      <c r="O43" s="12">
        <f>SUM(O31:O42)</f>
        <v>121294987.15</v>
      </c>
      <c r="P43" s="7"/>
    </row>
    <row r="44" spans="1:16" ht="15">
      <c r="A44" s="29" t="s">
        <v>55</v>
      </c>
      <c r="B44" s="29"/>
      <c r="C44" s="12">
        <f aca="true" t="shared" si="12" ref="C44:N44">C13+C27+C30+C43</f>
        <v>999147037.3699999</v>
      </c>
      <c r="D44" s="12">
        <f t="shared" si="12"/>
        <v>223705752.64999998</v>
      </c>
      <c r="E44" s="12">
        <f t="shared" si="12"/>
        <v>211321001.91</v>
      </c>
      <c r="F44" s="12">
        <f t="shared" si="12"/>
        <v>33762808.22</v>
      </c>
      <c r="G44" s="12">
        <f t="shared" si="12"/>
        <v>568010975.35</v>
      </c>
      <c r="H44" s="12">
        <f t="shared" si="12"/>
        <v>615380407.46</v>
      </c>
      <c r="I44" s="12">
        <f t="shared" si="12"/>
        <v>87346667.10000001</v>
      </c>
      <c r="J44" s="12">
        <f t="shared" si="12"/>
        <v>100363131.35</v>
      </c>
      <c r="K44" s="12">
        <f t="shared" si="12"/>
        <v>1048174016.04</v>
      </c>
      <c r="L44" s="12">
        <f t="shared" si="12"/>
        <v>177108267.86999997</v>
      </c>
      <c r="M44" s="12">
        <f t="shared" si="12"/>
        <v>2165489.6400000006</v>
      </c>
      <c r="N44" s="12">
        <f t="shared" si="12"/>
        <v>179273757.51</v>
      </c>
      <c r="O44" s="12">
        <f>O13+O27+O30+O43</f>
        <v>2450300563.57</v>
      </c>
      <c r="P44" s="7"/>
    </row>
  </sheetData>
  <sheetProtection/>
  <mergeCells count="22">
    <mergeCell ref="A2:A4"/>
    <mergeCell ref="B2:B4"/>
    <mergeCell ref="C2:C4"/>
    <mergeCell ref="D2:D4"/>
    <mergeCell ref="E2:K2"/>
    <mergeCell ref="O2:O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L2:N2"/>
    <mergeCell ref="N3:N4"/>
    <mergeCell ref="A13:B13"/>
    <mergeCell ref="A27:B27"/>
    <mergeCell ref="A30:B30"/>
    <mergeCell ref="A43:B43"/>
    <mergeCell ref="A44:B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2018-01-21T11:12:22Z</dcterms:modified>
  <cp:category/>
  <cp:version/>
  <cp:contentType/>
  <cp:contentStatus/>
</cp:coreProperties>
</file>